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5W7ZL\Desktop\sigma 1 2018 downloads\"/>
    </mc:Choice>
  </mc:AlternateContent>
  <bookViews>
    <workbookView xWindow="120" yWindow="120" windowWidth="8415" windowHeight="6960" tabRatio="606"/>
  </bookViews>
  <sheets>
    <sheet name="Fig1_Number_of_events" sheetId="8" r:id="rId1"/>
    <sheet name="Fig4_Insured vs Uninsured losse" sheetId="16" state="hidden" r:id="rId2"/>
    <sheet name="Fig 5" sheetId="30" state="hidden" r:id="rId3"/>
    <sheet name="Fig 6" sheetId="28" state="hidden" r:id="rId4"/>
    <sheet name="Table 4" sheetId="18" state="hidden" r:id="rId5"/>
    <sheet name="Fig 7" sheetId="29" state="hidden" r:id="rId6"/>
    <sheet name="Fig 8" sheetId="38" state="hidden" r:id="rId7"/>
    <sheet name="Table 5" sheetId="40" state="hidden" r:id="rId8"/>
  </sheets>
  <externalReferences>
    <externalReference r:id="rId9"/>
  </externalReferences>
  <definedNames>
    <definedName name="_xlnm.Print_Area" localSheetId="0">Fig1_Number_of_events!#REF!</definedName>
  </definedNames>
  <calcPr calcId="152511"/>
</workbook>
</file>

<file path=xl/calcChain.xml><?xml version="1.0" encoding="utf-8"?>
<calcChain xmlns="http://schemas.openxmlformats.org/spreadsheetml/2006/main">
  <c r="D6" i="29" l="1"/>
  <c r="E6" i="29"/>
  <c r="P41" i="29" l="1"/>
  <c r="D5" i="29"/>
  <c r="D4" i="29"/>
  <c r="D3" i="29"/>
  <c r="E51" i="16" l="1"/>
  <c r="E52" i="16"/>
  <c r="F52" i="16"/>
  <c r="E28" i="16"/>
  <c r="G52" i="16" l="1"/>
  <c r="F51" i="16" l="1"/>
  <c r="G51" i="16" s="1"/>
  <c r="E50" i="16" l="1"/>
  <c r="F50" i="16" l="1"/>
  <c r="G50" i="16" s="1"/>
  <c r="E49" i="16"/>
  <c r="E7" i="16" l="1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6" i="16"/>
  <c r="F46" i="16" l="1"/>
  <c r="F34" i="16"/>
  <c r="G34" i="16" s="1"/>
  <c r="F26" i="16"/>
  <c r="G26" i="16" s="1"/>
  <c r="F18" i="16"/>
  <c r="G18" i="16" s="1"/>
  <c r="F10" i="16"/>
  <c r="G10" i="16" s="1"/>
  <c r="F45" i="16"/>
  <c r="G45" i="16" s="1"/>
  <c r="F37" i="16"/>
  <c r="G37" i="16" s="1"/>
  <c r="F25" i="16"/>
  <c r="G25" i="16" s="1"/>
  <c r="F17" i="16"/>
  <c r="F9" i="16"/>
  <c r="G9" i="16" s="1"/>
  <c r="F47" i="16"/>
  <c r="G47" i="16" s="1"/>
  <c r="F43" i="16"/>
  <c r="G43" i="16" s="1"/>
  <c r="F39" i="16"/>
  <c r="F35" i="16"/>
  <c r="G35" i="16" s="1"/>
  <c r="F31" i="16"/>
  <c r="G31" i="16" s="1"/>
  <c r="F27" i="16"/>
  <c r="G27" i="16" s="1"/>
  <c r="F23" i="16"/>
  <c r="F19" i="16"/>
  <c r="G19" i="16" s="1"/>
  <c r="F15" i="16"/>
  <c r="G15" i="16" s="1"/>
  <c r="F11" i="16"/>
  <c r="G11" i="16" s="1"/>
  <c r="F7" i="16"/>
  <c r="F38" i="16"/>
  <c r="G38" i="16" s="1"/>
  <c r="F49" i="16"/>
  <c r="G49" i="16" s="1"/>
  <c r="F42" i="16"/>
  <c r="G42" i="16" s="1"/>
  <c r="F30" i="16"/>
  <c r="F22" i="16"/>
  <c r="G22" i="16" s="1"/>
  <c r="F14" i="16"/>
  <c r="G14" i="16" s="1"/>
  <c r="F6" i="16"/>
  <c r="G6" i="16" s="1"/>
  <c r="F41" i="16"/>
  <c r="G41" i="16" s="1"/>
  <c r="F33" i="16"/>
  <c r="G33" i="16" s="1"/>
  <c r="F29" i="16"/>
  <c r="G29" i="16" s="1"/>
  <c r="F21" i="16"/>
  <c r="G21" i="16" s="1"/>
  <c r="F13" i="16"/>
  <c r="F48" i="16"/>
  <c r="G48" i="16" s="1"/>
  <c r="F44" i="16"/>
  <c r="G44" i="16" s="1"/>
  <c r="F40" i="16"/>
  <c r="G40" i="16" s="1"/>
  <c r="F36" i="16"/>
  <c r="G36" i="16" s="1"/>
  <c r="F32" i="16"/>
  <c r="G32" i="16" s="1"/>
  <c r="F28" i="16"/>
  <c r="G28" i="16" s="1"/>
  <c r="F24" i="16"/>
  <c r="G24" i="16" s="1"/>
  <c r="F20" i="16"/>
  <c r="G20" i="16" s="1"/>
  <c r="F16" i="16"/>
  <c r="G16" i="16" s="1"/>
  <c r="F12" i="16"/>
  <c r="G12" i="16" s="1"/>
  <c r="F8" i="16"/>
  <c r="G8" i="16" s="1"/>
  <c r="G13" i="16"/>
  <c r="G46" i="16"/>
  <c r="G30" i="16"/>
  <c r="G39" i="16"/>
  <c r="G23" i="16"/>
  <c r="G7" i="16"/>
  <c r="G17" i="16"/>
</calcChain>
</file>

<file path=xl/connections.xml><?xml version="1.0" encoding="utf-8"?>
<connections xmlns="http://schemas.openxmlformats.org/spreadsheetml/2006/main">
  <connection id="1" sourceFile="N:\GS\ERC\Global\Sigma-Insights\sigma cata\Data\tPivotCtry2.accdb" keepAlive="1" name="tPivotCtry" description="Replaces Economic Loss with Insured Loss when Economic Loss=0 or &lt;Insured Loss" type="5" refreshedVersion="5" background="1" saveData="1">
    <dbPr connection="Provider=Microsoft.ACE.OLEDB.12.0;User ID=Admin;Data Source=\\Corp.gwpnet.com\dfs\SP\GS\ERC\Global\Sigma-Insights\sigma cata\Data\tPivotCtry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tPivot" commandType="3"/>
  </connection>
</connections>
</file>

<file path=xl/sharedStrings.xml><?xml version="1.0" encoding="utf-8"?>
<sst xmlns="http://schemas.openxmlformats.org/spreadsheetml/2006/main" count="133" uniqueCount="104">
  <si>
    <t>Grand Total</t>
  </si>
  <si>
    <t>Natural catastrophes</t>
  </si>
  <si>
    <t>Man-made disasters</t>
  </si>
  <si>
    <t>Figure 1</t>
  </si>
  <si>
    <t>Total</t>
  </si>
  <si>
    <t>Earthquake/tsunami</t>
  </si>
  <si>
    <t>Weather-related catastrophes</t>
  </si>
  <si>
    <t>Insured losses</t>
  </si>
  <si>
    <t>Uninsured losses</t>
  </si>
  <si>
    <t>US</t>
  </si>
  <si>
    <t>Year</t>
  </si>
  <si>
    <t>Country</t>
  </si>
  <si>
    <t>Event</t>
  </si>
  <si>
    <t>Figure 6</t>
  </si>
  <si>
    <t>Figure 7</t>
  </si>
  <si>
    <t>Insured vs uninsured losses, 1970–2015, USD billion in 2015 prices</t>
  </si>
  <si>
    <t>Total losses = insured+uninsured losses</t>
  </si>
  <si>
    <t xml:space="preserve">Source: Swiss Re Economic Research &amp; Consulting and Cat Perils. </t>
  </si>
  <si>
    <t>Figure 4</t>
  </si>
  <si>
    <t>Table 4</t>
  </si>
  <si>
    <t>Australia</t>
  </si>
  <si>
    <t>Canada</t>
  </si>
  <si>
    <t>Losses</t>
  </si>
  <si>
    <t>1980-1989</t>
  </si>
  <si>
    <t>1990-1999</t>
  </si>
  <si>
    <t>2000-2009</t>
  </si>
  <si>
    <t>2010-2016</t>
  </si>
  <si>
    <t>No of events</t>
  </si>
  <si>
    <t>Figure 5</t>
  </si>
  <si>
    <t>Location</t>
  </si>
  <si>
    <t>Insured Loss inflated in USD (mio)</t>
  </si>
  <si>
    <t>Economic Loss inflated in USD (mio)</t>
  </si>
  <si>
    <t>2008 US</t>
  </si>
  <si>
    <t>CA, Los Angeles, Sylmar, Riverside, Orange, Santa Barbara</t>
  </si>
  <si>
    <t>2016 US</t>
  </si>
  <si>
    <t>TN, Gatlinburg, Pigeon Forge</t>
  </si>
  <si>
    <t>2015 US</t>
  </si>
  <si>
    <t>Lake, Napa, Sonoma (CA)</t>
  </si>
  <si>
    <t>2009 AUS</t>
  </si>
  <si>
    <t>VIC, Marysville, Kinglake, Taggerty, Strathewen, St Andrews, Whittlesea, Wandong</t>
  </si>
  <si>
    <t>1993 US</t>
  </si>
  <si>
    <t>California: San Diego, Laguna Beach, Malibu, Los Angeles County, Orange County</t>
  </si>
  <si>
    <t>CA, San Bernardino county</t>
  </si>
  <si>
    <t>2003 US</t>
  </si>
  <si>
    <t>CA, San Diego county</t>
  </si>
  <si>
    <t>2007 US</t>
  </si>
  <si>
    <t>CA, San Diego, Los Angeles, Malibu, Tijuana</t>
  </si>
  <si>
    <t>2016 CAN</t>
  </si>
  <si>
    <t>Fort McMurray, Alberta</t>
  </si>
  <si>
    <t>1991 US</t>
  </si>
  <si>
    <t>CA, Berkeley, Oakland</t>
  </si>
  <si>
    <t>Italy</t>
  </si>
  <si>
    <t>Turkey</t>
  </si>
  <si>
    <t>Romania</t>
  </si>
  <si>
    <t>Greece</t>
  </si>
  <si>
    <t>Montenegro</t>
  </si>
  <si>
    <t>Economic Losses</t>
  </si>
  <si>
    <t>Irpinia</t>
  </si>
  <si>
    <t>Izmit</t>
  </si>
  <si>
    <t>Friuli</t>
  </si>
  <si>
    <t>Emilia Romagna (2 events)</t>
  </si>
  <si>
    <t>Vrancea</t>
  </si>
  <si>
    <t>Athens</t>
  </si>
  <si>
    <t>L'Aquila</t>
  </si>
  <si>
    <t>Umbria</t>
  </si>
  <si>
    <t>Central Italy (2 events)</t>
  </si>
  <si>
    <t>Ulcinj</t>
  </si>
  <si>
    <t>Source: Economic Research &amp; Consulting and Cat Perils</t>
  </si>
  <si>
    <t>Calendar Year</t>
  </si>
  <si>
    <t>Loss Dollars Paid (000)</t>
  </si>
  <si>
    <t>1978-1987</t>
  </si>
  <si>
    <t>1988-1997</t>
  </si>
  <si>
    <t>1998-2007</t>
  </si>
  <si>
    <t>2008-2016</t>
  </si>
  <si>
    <t>US flood map</t>
  </si>
  <si>
    <t>Fig 8</t>
  </si>
  <si>
    <t>Source: CatNet</t>
  </si>
  <si>
    <t>Type of flood</t>
  </si>
  <si>
    <t>NFIP losses as % of economic losses from flood damage</t>
  </si>
  <si>
    <t>Hurricane Katrina, storm surge</t>
  </si>
  <si>
    <t>Hurricane Sandy, storm surge</t>
  </si>
  <si>
    <t>Midwest flooding</t>
  </si>
  <si>
    <t>Hurricane Ike, storm surge</t>
  </si>
  <si>
    <t>Tropical storm Allison - inland flood</t>
  </si>
  <si>
    <t>Iowa and Mid-West flood</t>
  </si>
  <si>
    <t>Hurricane Ivan, storm surge</t>
  </si>
  <si>
    <t>Severe storms and flooding in Louisiana</t>
  </si>
  <si>
    <t>Northern Plains, Upper Midwest flood</t>
  </si>
  <si>
    <t>West Coast Flood</t>
  </si>
  <si>
    <t>Table 5</t>
  </si>
  <si>
    <t>*</t>
  </si>
  <si>
    <t>show the losses for 2016 in a different colour</t>
  </si>
  <si>
    <t>Source: Swiss Re Economic Research and Consulting and Cat Perils.</t>
  </si>
  <si>
    <t>Insured losses from wildfires in the US, Canada and Australia 1980-2016 (USD billion), at 2016 prices</t>
  </si>
  <si>
    <t>The 10 largest insured losses from wildfires events globally 1980 - 2016 (USD billion), at 2016 prices</t>
  </si>
  <si>
    <t>Costliest earthquakes in Europe since 1970 (USD billion), at 2016 prices</t>
  </si>
  <si>
    <t>Economic losses from flood damage</t>
  </si>
  <si>
    <t>Total US insured NFIP losses by decade 1978-2016 (USD billion)</t>
  </si>
  <si>
    <t>Economic losses from US flood events (USD billion) and NFIP losses as a % of economic losses</t>
  </si>
  <si>
    <t>Storm surge</t>
  </si>
  <si>
    <t>Freshwater</t>
  </si>
  <si>
    <t>Number of catastrophic events, 1970-2017</t>
  </si>
  <si>
    <t>Source: Swiss Re Institute</t>
  </si>
  <si>
    <t>updated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</si>
</sst>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0.0"/>
    <numFmt numFmtId="166" formatCode="#,##0_ ;\-#,##0\ "/>
  </numFmts>
  <fonts count="22" x14ac:knownFonts="1">
    <font>
      <sz val="10"/>
      <color indexed="8"/>
      <name val="MS Sans Serif"/>
    </font>
    <font>
      <sz val="11"/>
      <color theme="1"/>
      <name val="SwissReSans"/>
      <family val="2"/>
    </font>
    <font>
      <sz val="11"/>
      <color indexed="8"/>
      <name val="Univers"/>
      <family val="2"/>
    </font>
    <font>
      <sz val="8"/>
      <name val="MS Sans Serif"/>
      <family val="2"/>
    </font>
    <font>
      <b/>
      <sz val="15.8"/>
      <color rgb="FF000000"/>
      <name val="Univers"/>
      <family val="2"/>
    </font>
    <font>
      <sz val="11"/>
      <color indexed="8"/>
      <name val="Univers"/>
      <family val="2"/>
    </font>
    <font>
      <sz val="11"/>
      <color indexed="8"/>
      <name val="Univers"/>
      <family val="2"/>
    </font>
    <font>
      <b/>
      <sz val="10"/>
      <color indexed="8"/>
      <name val="SwissReSans"/>
      <family val="2"/>
    </font>
    <font>
      <sz val="10"/>
      <color indexed="8"/>
      <name val="SwissReSans"/>
      <family val="2"/>
    </font>
    <font>
      <b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color rgb="FF000000"/>
      <name val="SwissReSans Light"/>
      <family val="2"/>
    </font>
    <font>
      <b/>
      <sz val="8"/>
      <color rgb="FF000000"/>
      <name val="SwissReSans Light"/>
      <family val="2"/>
    </font>
    <font>
      <b/>
      <sz val="12"/>
      <color indexed="8"/>
      <name val="SwissReSans Light"/>
      <family val="2"/>
    </font>
    <font>
      <sz val="7"/>
      <color indexed="8"/>
      <name val="SwissReSans"/>
      <family val="2"/>
    </font>
    <font>
      <sz val="9"/>
      <color indexed="8"/>
      <name val="SwissReSans Light"/>
      <family val="2"/>
    </font>
    <font>
      <sz val="8"/>
      <color indexed="8"/>
      <name val="SwissReSans Light"/>
      <family val="2"/>
    </font>
    <font>
      <b/>
      <sz val="10"/>
      <color indexed="8"/>
      <name val="MS Sans Serif"/>
    </font>
    <font>
      <b/>
      <sz val="11"/>
      <color theme="1"/>
      <name val="SwissReSans"/>
      <family val="2"/>
    </font>
    <font>
      <sz val="8"/>
      <color rgb="FF0493D9"/>
      <name val="SwissReSans Light"/>
      <family val="2"/>
    </font>
    <font>
      <sz val="10"/>
      <color rgb="FF000000"/>
      <name val="Arial"/>
      <family val="2"/>
    </font>
    <font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NumberFormat="1"/>
    <xf numFmtId="0" fontId="4" fillId="0" borderId="0" xfId="0" applyFont="1" applyAlignment="1">
      <alignment horizontal="left" readingOrder="1"/>
    </xf>
    <xf numFmtId="0" fontId="5" fillId="0" borderId="0" xfId="0" applyFont="1"/>
    <xf numFmtId="0" fontId="5" fillId="0" borderId="0" xfId="0" applyFont="1" applyAlignment="1">
      <alignment horizontal="left"/>
    </xf>
    <xf numFmtId="0" fontId="0" fillId="0" borderId="0" xfId="0" applyBorder="1"/>
    <xf numFmtId="3" fontId="6" fillId="0" borderId="0" xfId="0" applyNumberFormat="1" applyFont="1"/>
    <xf numFmtId="3" fontId="5" fillId="0" borderId="0" xfId="0" applyNumberFormat="1" applyFont="1"/>
    <xf numFmtId="0" fontId="7" fillId="2" borderId="0" xfId="0" applyFont="1" applyFill="1"/>
    <xf numFmtId="0" fontId="8" fillId="2" borderId="0" xfId="0" applyFont="1" applyFill="1"/>
    <xf numFmtId="0" fontId="9" fillId="4" borderId="1" xfId="0" applyFont="1" applyFill="1" applyBorder="1" applyAlignment="1">
      <alignment wrapText="1"/>
    </xf>
    <xf numFmtId="0" fontId="10" fillId="4" borderId="1" xfId="0" applyFont="1" applyFill="1" applyBorder="1" applyAlignment="1">
      <alignment wrapText="1"/>
    </xf>
    <xf numFmtId="0" fontId="8" fillId="2" borderId="0" xfId="0" applyFont="1" applyFill="1" applyAlignment="1">
      <alignment wrapText="1"/>
    </xf>
    <xf numFmtId="0" fontId="8" fillId="2" borderId="0" xfId="0" applyFont="1" applyFill="1" applyAlignment="1">
      <alignment horizontal="left"/>
    </xf>
    <xf numFmtId="0" fontId="12" fillId="0" borderId="0" xfId="0" applyFont="1" applyAlignment="1">
      <alignment horizontal="left" vertical="center" wrapText="1"/>
    </xf>
    <xf numFmtId="0" fontId="13" fillId="0" borderId="0" xfId="0" applyFont="1"/>
    <xf numFmtId="0" fontId="14" fillId="0" borderId="0" xfId="0" applyFont="1" applyAlignment="1">
      <alignment horizontal="left" vertical="center" indent="15"/>
    </xf>
    <xf numFmtId="0" fontId="8" fillId="0" borderId="0" xfId="0" applyFont="1" applyAlignment="1">
      <alignment horizontal="left" vertical="center" indent="15"/>
    </xf>
    <xf numFmtId="1" fontId="0" fillId="0" borderId="0" xfId="0" applyNumberFormat="1"/>
    <xf numFmtId="0" fontId="17" fillId="0" borderId="0" xfId="0" applyFont="1"/>
    <xf numFmtId="0" fontId="11" fillId="0" borderId="0" xfId="0" applyFont="1" applyAlignment="1">
      <alignment horizontal="left" vertical="center" wrapText="1" indent="3"/>
    </xf>
    <xf numFmtId="0" fontId="19" fillId="0" borderId="0" xfId="0" applyFont="1" applyAlignment="1">
      <alignment horizontal="left" vertical="center" wrapText="1" indent="3"/>
    </xf>
    <xf numFmtId="0" fontId="0" fillId="3" borderId="0" xfId="0" applyFill="1"/>
    <xf numFmtId="165" fontId="0" fillId="3" borderId="0" xfId="0" applyNumberFormat="1" applyFill="1"/>
    <xf numFmtId="165" fontId="8" fillId="2" borderId="0" xfId="0" applyNumberFormat="1" applyFont="1" applyFill="1" applyAlignment="1">
      <alignment horizontal="left"/>
    </xf>
    <xf numFmtId="0" fontId="16" fillId="0" borderId="0" xfId="0" applyFont="1"/>
    <xf numFmtId="0" fontId="20" fillId="0" borderId="0" xfId="0" applyFont="1"/>
    <xf numFmtId="0" fontId="15" fillId="0" borderId="0" xfId="0" applyFont="1" applyAlignment="1">
      <alignment horizontal="left" vertical="center" indent="15"/>
    </xf>
    <xf numFmtId="0" fontId="18" fillId="0" borderId="2" xfId="0" applyFont="1" applyBorder="1" applyAlignment="1">
      <alignment wrapText="1"/>
    </xf>
    <xf numFmtId="0" fontId="0" fillId="0" borderId="0" xfId="0" applyFill="1"/>
    <xf numFmtId="166" fontId="0" fillId="0" borderId="0" xfId="0" applyNumberFormat="1"/>
    <xf numFmtId="9" fontId="0" fillId="0" borderId="0" xfId="0" applyNumberFormat="1"/>
    <xf numFmtId="166" fontId="0" fillId="0" borderId="0" xfId="0" applyNumberFormat="1" applyFill="1"/>
    <xf numFmtId="9" fontId="0" fillId="0" borderId="0" xfId="0" applyNumberFormat="1" applyFill="1"/>
    <xf numFmtId="0" fontId="2" fillId="3" borderId="0" xfId="0" applyFont="1" applyFill="1"/>
  </cellXfs>
  <cellStyles count="4">
    <cellStyle name="Normal" xfId="0" builtinId="0"/>
    <cellStyle name="Normal 2" xfId="1"/>
    <cellStyle name="Normal 3" xfId="2"/>
    <cellStyle name="Percent 2" xfId="3"/>
  </cellStyles>
  <dxfs count="12">
    <dxf>
      <fill>
        <patternFill>
          <bgColor rgb="FFFFE2C0"/>
        </patternFill>
      </fill>
    </dxf>
    <dxf>
      <fill>
        <patternFill>
          <bgColor rgb="FFFFE2C0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FFA02F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</dxfs>
  <tableStyles count="3" defaultTableStyle="TableStyleMedium9" defaultPivotStyle="PivotStyleLight16">
    <tableStyle name="Swiss Re Table 1" pivot="0" count="4">
      <tableStyleElement type="headerRow" dxfId="11"/>
      <tableStyleElement type="totalRow" dxfId="10"/>
      <tableStyleElement type="secondRowStripe" dxfId="9"/>
      <tableStyleElement type="firstColumnStripe" dxfId="8"/>
    </tableStyle>
    <tableStyle name="Swiss Re Table 2" pivot="0" count="4">
      <tableStyleElement type="headerRow" dxfId="7"/>
      <tableStyleElement type="totalRow" dxfId="6"/>
      <tableStyleElement type="secondRowStripe" dxfId="5"/>
      <tableStyleElement type="firstColumnStripe" dxfId="4"/>
    </tableStyle>
    <tableStyle name="Swiss Re Table 4" pivot="0" count="4">
      <tableStyleElement type="headerRow" dxfId="3"/>
      <tableStyleElement type="totalRow" dxfId="2"/>
      <tableStyleElement type="second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Fig1_Number_of_events!$B$5</c:f>
              <c:strCache>
                <c:ptCount val="1"/>
                <c:pt idx="0">
                  <c:v>Man-made disasters</c:v>
                </c:pt>
              </c:strCache>
            </c:strRef>
          </c:tx>
          <c:spPr>
            <a:solidFill>
              <a:srgbClr val="4F81BD">
                <a:lumMod val="60000"/>
                <a:lumOff val="40000"/>
              </a:srgbClr>
            </a:solidFill>
            <a:ln w="25400">
              <a:noFill/>
              <a:prstDash val="solid"/>
            </a:ln>
          </c:spPr>
          <c:invertIfNegative val="0"/>
          <c:cat>
            <c:numRef>
              <c:f>Fig1_Number_of_events!$A$6:$A$53</c:f>
              <c:numCache>
                <c:formatCode>General</c:formatCode>
                <c:ptCount val="4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Fig1_Number_of_events!$B$6:$B$53</c:f>
              <c:numCache>
                <c:formatCode>General</c:formatCode>
                <c:ptCount val="48"/>
                <c:pt idx="0">
                  <c:v>62</c:v>
                </c:pt>
                <c:pt idx="1">
                  <c:v>72</c:v>
                </c:pt>
                <c:pt idx="2">
                  <c:v>89</c:v>
                </c:pt>
                <c:pt idx="3">
                  <c:v>82</c:v>
                </c:pt>
                <c:pt idx="4">
                  <c:v>79</c:v>
                </c:pt>
                <c:pt idx="5">
                  <c:v>72</c:v>
                </c:pt>
                <c:pt idx="6">
                  <c:v>80</c:v>
                </c:pt>
                <c:pt idx="7">
                  <c:v>81</c:v>
                </c:pt>
                <c:pt idx="8">
                  <c:v>70</c:v>
                </c:pt>
                <c:pt idx="9">
                  <c:v>82</c:v>
                </c:pt>
                <c:pt idx="10">
                  <c:v>84</c:v>
                </c:pt>
                <c:pt idx="11">
                  <c:v>74</c:v>
                </c:pt>
                <c:pt idx="12">
                  <c:v>74</c:v>
                </c:pt>
                <c:pt idx="13">
                  <c:v>82</c:v>
                </c:pt>
                <c:pt idx="14">
                  <c:v>62</c:v>
                </c:pt>
                <c:pt idx="15">
                  <c:v>75</c:v>
                </c:pt>
                <c:pt idx="16">
                  <c:v>87</c:v>
                </c:pt>
                <c:pt idx="17">
                  <c:v>113</c:v>
                </c:pt>
                <c:pt idx="18">
                  <c:v>123</c:v>
                </c:pt>
                <c:pt idx="19">
                  <c:v>129</c:v>
                </c:pt>
                <c:pt idx="20">
                  <c:v>134</c:v>
                </c:pt>
                <c:pt idx="21">
                  <c:v>145</c:v>
                </c:pt>
                <c:pt idx="22">
                  <c:v>129</c:v>
                </c:pt>
                <c:pt idx="23">
                  <c:v>169</c:v>
                </c:pt>
                <c:pt idx="24">
                  <c:v>177</c:v>
                </c:pt>
                <c:pt idx="25">
                  <c:v>141</c:v>
                </c:pt>
                <c:pt idx="26">
                  <c:v>174</c:v>
                </c:pt>
                <c:pt idx="27">
                  <c:v>170</c:v>
                </c:pt>
                <c:pt idx="28">
                  <c:v>161</c:v>
                </c:pt>
                <c:pt idx="29">
                  <c:v>149</c:v>
                </c:pt>
                <c:pt idx="30">
                  <c:v>165</c:v>
                </c:pt>
                <c:pt idx="31">
                  <c:v>168</c:v>
                </c:pt>
                <c:pt idx="32">
                  <c:v>149</c:v>
                </c:pt>
                <c:pt idx="33">
                  <c:v>162</c:v>
                </c:pt>
                <c:pt idx="34">
                  <c:v>228</c:v>
                </c:pt>
                <c:pt idx="35">
                  <c:v>257</c:v>
                </c:pt>
                <c:pt idx="36">
                  <c:v>219</c:v>
                </c:pt>
                <c:pt idx="37">
                  <c:v>206</c:v>
                </c:pt>
                <c:pt idx="38">
                  <c:v>182</c:v>
                </c:pt>
                <c:pt idx="39">
                  <c:v>164</c:v>
                </c:pt>
                <c:pt idx="40">
                  <c:v>154</c:v>
                </c:pt>
                <c:pt idx="41">
                  <c:v>158</c:v>
                </c:pt>
                <c:pt idx="42">
                  <c:v>150</c:v>
                </c:pt>
                <c:pt idx="43">
                  <c:v>160</c:v>
                </c:pt>
                <c:pt idx="44">
                  <c:v>149</c:v>
                </c:pt>
                <c:pt idx="45">
                  <c:v>157</c:v>
                </c:pt>
                <c:pt idx="46">
                  <c:v>137</c:v>
                </c:pt>
                <c:pt idx="47">
                  <c:v>118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4499376"/>
        <c:axId val="364499768"/>
      </c:barChart>
      <c:lineChart>
        <c:grouping val="standard"/>
        <c:varyColors val="0"/>
        <c:ser>
          <c:idx val="1"/>
          <c:order val="1"/>
          <c:tx>
            <c:strRef>
              <c:f>Fig1_Number_of_events!$C$5</c:f>
              <c:strCache>
                <c:ptCount val="1"/>
                <c:pt idx="0">
                  <c:v>Natural catastrophes</c:v>
                </c:pt>
              </c:strCache>
            </c:strRef>
          </c:tx>
          <c:marker>
            <c:symbol val="none"/>
          </c:marker>
          <c:val>
            <c:numRef>
              <c:f>Fig1_Number_of_events!$C$6:$C$53</c:f>
              <c:numCache>
                <c:formatCode>General</c:formatCode>
                <c:ptCount val="48"/>
                <c:pt idx="0">
                  <c:v>38</c:v>
                </c:pt>
                <c:pt idx="1">
                  <c:v>43</c:v>
                </c:pt>
                <c:pt idx="2">
                  <c:v>44</c:v>
                </c:pt>
                <c:pt idx="3">
                  <c:v>39</c:v>
                </c:pt>
                <c:pt idx="4">
                  <c:v>44</c:v>
                </c:pt>
                <c:pt idx="5">
                  <c:v>44</c:v>
                </c:pt>
                <c:pt idx="6">
                  <c:v>51</c:v>
                </c:pt>
                <c:pt idx="7">
                  <c:v>43</c:v>
                </c:pt>
                <c:pt idx="8">
                  <c:v>52</c:v>
                </c:pt>
                <c:pt idx="9">
                  <c:v>56</c:v>
                </c:pt>
                <c:pt idx="10">
                  <c:v>45</c:v>
                </c:pt>
                <c:pt idx="11">
                  <c:v>63</c:v>
                </c:pt>
                <c:pt idx="12">
                  <c:v>64</c:v>
                </c:pt>
                <c:pt idx="13">
                  <c:v>71</c:v>
                </c:pt>
                <c:pt idx="14">
                  <c:v>60</c:v>
                </c:pt>
                <c:pt idx="15">
                  <c:v>64</c:v>
                </c:pt>
                <c:pt idx="16">
                  <c:v>69</c:v>
                </c:pt>
                <c:pt idx="17">
                  <c:v>100</c:v>
                </c:pt>
                <c:pt idx="18">
                  <c:v>91</c:v>
                </c:pt>
                <c:pt idx="19">
                  <c:v>80</c:v>
                </c:pt>
                <c:pt idx="20">
                  <c:v>126</c:v>
                </c:pt>
                <c:pt idx="21">
                  <c:v>110</c:v>
                </c:pt>
                <c:pt idx="22">
                  <c:v>121</c:v>
                </c:pt>
                <c:pt idx="23">
                  <c:v>144</c:v>
                </c:pt>
                <c:pt idx="24">
                  <c:v>149</c:v>
                </c:pt>
                <c:pt idx="25">
                  <c:v>137</c:v>
                </c:pt>
                <c:pt idx="26">
                  <c:v>137</c:v>
                </c:pt>
                <c:pt idx="27">
                  <c:v>132</c:v>
                </c:pt>
                <c:pt idx="28">
                  <c:v>135</c:v>
                </c:pt>
                <c:pt idx="29">
                  <c:v>144</c:v>
                </c:pt>
                <c:pt idx="30">
                  <c:v>135</c:v>
                </c:pt>
                <c:pt idx="31">
                  <c:v>130</c:v>
                </c:pt>
                <c:pt idx="32">
                  <c:v>135</c:v>
                </c:pt>
                <c:pt idx="33">
                  <c:v>159</c:v>
                </c:pt>
                <c:pt idx="34">
                  <c:v>125</c:v>
                </c:pt>
                <c:pt idx="35">
                  <c:v>164</c:v>
                </c:pt>
                <c:pt idx="36">
                  <c:v>144</c:v>
                </c:pt>
                <c:pt idx="37">
                  <c:v>154</c:v>
                </c:pt>
                <c:pt idx="38">
                  <c:v>151</c:v>
                </c:pt>
                <c:pt idx="39">
                  <c:v>142</c:v>
                </c:pt>
                <c:pt idx="40">
                  <c:v>189</c:v>
                </c:pt>
                <c:pt idx="41">
                  <c:v>182</c:v>
                </c:pt>
                <c:pt idx="42">
                  <c:v>174</c:v>
                </c:pt>
                <c:pt idx="43">
                  <c:v>168</c:v>
                </c:pt>
                <c:pt idx="44">
                  <c:v>193</c:v>
                </c:pt>
                <c:pt idx="45">
                  <c:v>199</c:v>
                </c:pt>
                <c:pt idx="46">
                  <c:v>192</c:v>
                </c:pt>
                <c:pt idx="47">
                  <c:v>183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499376"/>
        <c:axId val="364499768"/>
      </c:lineChart>
      <c:catAx>
        <c:axId val="36449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364499768"/>
        <c:crosses val="autoZero"/>
        <c:auto val="1"/>
        <c:lblAlgn val="ctr"/>
        <c:lblOffset val="100"/>
        <c:tickLblSkip val="5"/>
        <c:noMultiLvlLbl val="0"/>
      </c:catAx>
      <c:valAx>
        <c:axId val="36449976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>
            <a:noFill/>
          </a:ln>
        </c:spPr>
        <c:crossAx val="36449937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 w="9525">
      <a:noFill/>
    </a:ln>
  </c:spPr>
  <c:txPr>
    <a:bodyPr/>
    <a:lstStyle/>
    <a:p>
      <a:pPr>
        <a:defRPr sz="1200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 paperSize="9" orientation="landscape"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losse'!$F$6:$F$52</c:f>
              <c:numCache>
                <c:formatCode>#,##0</c:formatCode>
                <c:ptCount val="4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losse'!$G$6:$G$51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8281848"/>
        <c:axId val="218282240"/>
      </c:barChart>
      <c:lineChart>
        <c:grouping val="standard"/>
        <c:varyColors val="0"/>
        <c:ser>
          <c:idx val="2"/>
          <c:order val="2"/>
          <c:spPr>
            <a:ln>
              <a:solidFill>
                <a:schemeClr val="accent3">
                  <a:lumMod val="75000"/>
                  <a:alpha val="3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smooth val="0"/>
        </c:ser>
        <c:ser>
          <c:idx val="3"/>
          <c:order val="3"/>
          <c:spPr>
            <a:ln>
              <a:solidFill>
                <a:srgbClr val="FFC000">
                  <a:alpha val="3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losse'!$E$6:$E$52</c:f>
              <c:numCache>
                <c:formatCode>#,##0</c:formatCode>
                <c:ptCount val="47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  <c:pt idx="44">
                  <c:v>36.511352292000005</c:v>
                </c:pt>
                <c:pt idx="45">
                  <c:v>37.445471061000006</c:v>
                </c:pt>
                <c:pt idx="46">
                  <c:v>51.340863054999986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81848"/>
        <c:axId val="218282240"/>
      </c:lineChart>
      <c:catAx>
        <c:axId val="218281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8282240"/>
        <c:crosses val="autoZero"/>
        <c:auto val="1"/>
        <c:lblAlgn val="ctr"/>
        <c:lblOffset val="100"/>
        <c:tickLblSkip val="5"/>
        <c:noMultiLvlLbl val="0"/>
      </c:catAx>
      <c:valAx>
        <c:axId val="21828224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18281848"/>
        <c:crosses val="autoZero"/>
        <c:crossBetween val="between"/>
      </c:valAx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5.0000005917132453E-2"/>
          <c:y val="0.94328188542997604"/>
          <c:w val="0.93456787595891566"/>
          <c:h val="4.258740363949255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losse'!$G$6:$G$49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72154360"/>
        <c:axId val="372154752"/>
      </c:barChart>
      <c:lineChart>
        <c:grouping val="standard"/>
        <c:varyColors val="0"/>
        <c:ser>
          <c:idx val="2"/>
          <c:order val="2"/>
          <c:tx>
            <c:v>Total Insured Losses</c:v>
          </c:tx>
          <c:spPr>
            <a:ln>
              <a:solidFill>
                <a:schemeClr val="accent3">
                  <a:lumMod val="75000"/>
                  <a:alpha val="89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Total Eco Losses</c:v>
          </c:tx>
          <c:spPr>
            <a:ln>
              <a:solidFill>
                <a:srgbClr val="FFC000">
                  <a:alpha val="85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losse'!$E$6:$E$49</c:f>
              <c:numCache>
                <c:formatCode>#,##0</c:formatCode>
                <c:ptCount val="44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2154360"/>
        <c:axId val="372154752"/>
      </c:lineChart>
      <c:catAx>
        <c:axId val="372154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72154752"/>
        <c:crosses val="autoZero"/>
        <c:auto val="1"/>
        <c:lblAlgn val="ctr"/>
        <c:lblOffset val="100"/>
        <c:tickLblSkip val="5"/>
        <c:noMultiLvlLbl val="0"/>
      </c:catAx>
      <c:valAx>
        <c:axId val="37215475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37215436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2477326478803"/>
          <c:y val="0.11543532809594767"/>
          <c:w val="0.77907675602869275"/>
          <c:h val="0.717911165925218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5'!$D$13</c:f>
              <c:strCache>
                <c:ptCount val="1"/>
                <c:pt idx="0">
                  <c:v>Losses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invertIfNegative val="0"/>
          <c:cat>
            <c:strRef>
              <c:f>'Fig 5'!$C$14:$C$17</c:f>
              <c:strCache>
                <c:ptCount val="4"/>
                <c:pt idx="0">
                  <c:v>1980-1989</c:v>
                </c:pt>
                <c:pt idx="1">
                  <c:v>1990-1999</c:v>
                </c:pt>
                <c:pt idx="2">
                  <c:v>2000-2009</c:v>
                </c:pt>
                <c:pt idx="3">
                  <c:v>2010-2016</c:v>
                </c:pt>
              </c:strCache>
            </c:strRef>
          </c:cat>
          <c:val>
            <c:numRef>
              <c:f>'Fig 5'!$D$14:$D$17</c:f>
              <c:numCache>
                <c:formatCode>0</c:formatCode>
                <c:ptCount val="4"/>
                <c:pt idx="0">
                  <c:v>0.95257999999999998</c:v>
                </c:pt>
                <c:pt idx="1">
                  <c:v>4.8726500000000001</c:v>
                </c:pt>
                <c:pt idx="2">
                  <c:v>7.4109000000000007</c:v>
                </c:pt>
                <c:pt idx="3">
                  <c:v>8.0955700000000004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2155536"/>
        <c:axId val="372155928"/>
      </c:barChart>
      <c:catAx>
        <c:axId val="37215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2155928"/>
        <c:crosses val="autoZero"/>
        <c:auto val="1"/>
        <c:lblAlgn val="ctr"/>
        <c:lblOffset val="100"/>
        <c:noMultiLvlLbl val="0"/>
      </c:catAx>
      <c:valAx>
        <c:axId val="37215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215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65032954866132"/>
          <c:y val="0.16989678761826096"/>
          <c:w val="0.84995088581609601"/>
          <c:h val="0.71335797395527434"/>
        </c:manualLayout>
      </c:layout>
      <c:barChart>
        <c:barDir val="col"/>
        <c:grouping val="clustered"/>
        <c:varyColors val="0"/>
        <c:ser>
          <c:idx val="0"/>
          <c:order val="0"/>
          <c:tx>
            <c:v>Insured Loss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33D3D"/>
              </a:solidFill>
              <a:ln>
                <a:noFill/>
              </a:ln>
              <a:effectLst/>
            </c:spPr>
          </c:dPt>
          <c:cat>
            <c:strRef>
              <c:f>[1]Copy_WildfiresNAMAUS!$U$38:$U$47</c:f>
              <c:strCache>
                <c:ptCount val="10"/>
                <c:pt idx="0">
                  <c:v>2008 US</c:v>
                </c:pt>
                <c:pt idx="1">
                  <c:v>2016 US</c:v>
                </c:pt>
                <c:pt idx="2">
                  <c:v>2015 US</c:v>
                </c:pt>
                <c:pt idx="3">
                  <c:v>2009 AUS</c:v>
                </c:pt>
                <c:pt idx="4">
                  <c:v>1993 US</c:v>
                </c:pt>
                <c:pt idx="5">
                  <c:v>2003 US</c:v>
                </c:pt>
                <c:pt idx="6">
                  <c:v>2003 US</c:v>
                </c:pt>
                <c:pt idx="7">
                  <c:v>2007 US</c:v>
                </c:pt>
                <c:pt idx="8">
                  <c:v>2016 CAN</c:v>
                </c:pt>
                <c:pt idx="9">
                  <c:v>1991 US</c:v>
                </c:pt>
              </c:strCache>
            </c:strRef>
          </c:cat>
          <c:val>
            <c:numRef>
              <c:f>[1]Copy_WildfiresNAMAUS!$Z$38:$Z$47</c:f>
              <c:numCache>
                <c:formatCode>General</c:formatCode>
                <c:ptCount val="10"/>
                <c:pt idx="0">
                  <c:v>0.70463999999999993</c:v>
                </c:pt>
                <c:pt idx="1">
                  <c:v>0.91864999999999997</c:v>
                </c:pt>
                <c:pt idx="2">
                  <c:v>0.93332999999999999</c:v>
                </c:pt>
                <c:pt idx="3">
                  <c:v>1.07636</c:v>
                </c:pt>
                <c:pt idx="4">
                  <c:v>1.20434</c:v>
                </c:pt>
                <c:pt idx="5">
                  <c:v>1.27172</c:v>
                </c:pt>
                <c:pt idx="6">
                  <c:v>1.38259</c:v>
                </c:pt>
                <c:pt idx="7">
                  <c:v>1.5047200000000001</c:v>
                </c:pt>
                <c:pt idx="8">
                  <c:v>2.7820800000000001</c:v>
                </c:pt>
                <c:pt idx="9">
                  <c:v>2.9962800000000001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372156712"/>
        <c:axId val="372157104"/>
      </c:barChart>
      <c:catAx>
        <c:axId val="372156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372157104"/>
        <c:crosses val="autoZero"/>
        <c:auto val="1"/>
        <c:lblAlgn val="ctr"/>
        <c:lblOffset val="100"/>
        <c:noMultiLvlLbl val="0"/>
      </c:catAx>
      <c:valAx>
        <c:axId val="37215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37215671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SwissReSans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7'!$D$2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7'!$C$3:$C$6</c:f>
              <c:strCache>
                <c:ptCount val="4"/>
                <c:pt idx="0">
                  <c:v>1978-1987</c:v>
                </c:pt>
                <c:pt idx="1">
                  <c:v>1988-1997</c:v>
                </c:pt>
                <c:pt idx="2">
                  <c:v>1998-2007</c:v>
                </c:pt>
                <c:pt idx="3">
                  <c:v>2008-2016</c:v>
                </c:pt>
              </c:strCache>
            </c:strRef>
          </c:cat>
          <c:val>
            <c:numRef>
              <c:f>'Fig 7'!$D$3:$D$6</c:f>
              <c:numCache>
                <c:formatCode>0</c:formatCode>
                <c:ptCount val="4"/>
                <c:pt idx="0">
                  <c:v>2.480982</c:v>
                </c:pt>
                <c:pt idx="1">
                  <c:v>5.6577729999999997</c:v>
                </c:pt>
                <c:pt idx="2">
                  <c:v>25.641760000000001</c:v>
                </c:pt>
                <c:pt idx="3">
                  <c:v>21.519745620999998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2158280"/>
        <c:axId val="372158672"/>
      </c:barChart>
      <c:catAx>
        <c:axId val="372158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2158672"/>
        <c:crosses val="autoZero"/>
        <c:auto val="1"/>
        <c:lblAlgn val="ctr"/>
        <c:lblOffset val="100"/>
        <c:noMultiLvlLbl val="0"/>
      </c:catAx>
      <c:valAx>
        <c:axId val="372158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2158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207963</xdr:colOff>
      <xdr:row>13</xdr:row>
      <xdr:rowOff>6350</xdr:rowOff>
    </xdr:from>
    <xdr:to>
      <xdr:col>17</xdr:col>
      <xdr:colOff>261939</xdr:colOff>
      <xdr:row>43</xdr:row>
      <xdr:rowOff>172244</xdr:rowOff>
    </xdr:to>
    <xdr:graphicFrame macro="">
      <xdr:nvGraphicFramePr>
        <xdr:cNvPr id="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0.48077</cdr:x>
      <cdr:y>0.49575</cdr:y>
    </cdr:from>
    <cdr:to>
      <cdr:x>0.53106</cdr:x>
      <cdr:y>0.66806</cdr:y>
    </cdr:to>
    <cdr:sp macro="" textlink="">
      <cdr:nvSpPr>
        <cdr:cNvPr id="307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994" y="2332685"/>
          <a:ext cx="342957" cy="8097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272140</xdr:colOff>
      <xdr:row>5</xdr:row>
      <xdr:rowOff>108857</xdr:rowOff>
    </xdr:from>
    <xdr:to>
      <xdr:col>22</xdr:col>
      <xdr:colOff>149679</xdr:colOff>
      <xdr:row>36</xdr:row>
      <xdr:rowOff>17689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0</xdr:colOff>
      <xdr:row>5</xdr:row>
      <xdr:rowOff>0</xdr:rowOff>
    </xdr:from>
    <xdr:to>
      <xdr:col>76</xdr:col>
      <xdr:colOff>489861</xdr:colOff>
      <xdr:row>35</xdr:row>
      <xdr:rowOff>85724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87924</xdr:colOff>
      <xdr:row>6</xdr:row>
      <xdr:rowOff>73269</xdr:rowOff>
    </xdr:from>
    <xdr:to>
      <xdr:col>15</xdr:col>
      <xdr:colOff>247651</xdr:colOff>
      <xdr:row>28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0.09186</cdr:x>
      <cdr:y>0.94277</cdr:y>
    </cdr:from>
    <cdr:to>
      <cdr:x>0.73637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1596" y="3319096"/>
          <a:ext cx="3238500" cy="2014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* numbers above denote number of events</a:t>
          </a:r>
        </a:p>
      </cdr:txBody>
    </cdr:sp>
  </cdr:relSizeAnchor>
  <cdr:relSizeAnchor xmlns:cdr="http://schemas.openxmlformats.org/drawingml/2006/chartDrawing">
    <cdr:from>
      <cdr:x>0.19102</cdr:x>
      <cdr:y>0.6847</cdr:y>
    </cdr:from>
    <cdr:to>
      <cdr:x>0.24934</cdr:x>
      <cdr:y>0.75921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959826" y="2410556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4</a:t>
          </a:r>
        </a:p>
      </cdr:txBody>
    </cdr:sp>
  </cdr:relSizeAnchor>
  <cdr:relSizeAnchor xmlns:cdr="http://schemas.openxmlformats.org/drawingml/2006/chartDrawing">
    <cdr:from>
      <cdr:x>0.38048</cdr:x>
      <cdr:y>0.35158</cdr:y>
    </cdr:from>
    <cdr:to>
      <cdr:x>0.43881</cdr:x>
      <cdr:y>0.42608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1911839" y="1237762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6</a:t>
          </a:r>
        </a:p>
      </cdr:txBody>
    </cdr:sp>
  </cdr:relSizeAnchor>
  <cdr:relSizeAnchor xmlns:cdr="http://schemas.openxmlformats.org/drawingml/2006/chartDrawing">
    <cdr:from>
      <cdr:x>0.5715</cdr:x>
      <cdr:y>0.13097</cdr:y>
    </cdr:from>
    <cdr:to>
      <cdr:x>0.62982</cdr:x>
      <cdr:y>0.20548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871665" y="461107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15</a:t>
          </a:r>
        </a:p>
      </cdr:txBody>
    </cdr:sp>
  </cdr:relSizeAnchor>
  <cdr:relSizeAnchor xmlns:cdr="http://schemas.openxmlformats.org/drawingml/2006/chartDrawing">
    <cdr:from>
      <cdr:x>0.7771</cdr:x>
      <cdr:y>0.10392</cdr:y>
    </cdr:from>
    <cdr:to>
      <cdr:x>0.83542</cdr:x>
      <cdr:y>0.17843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3904761" y="365858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3</xdr:row>
      <xdr:rowOff>38100</xdr:rowOff>
    </xdr:from>
    <xdr:to>
      <xdr:col>22</xdr:col>
      <xdr:colOff>232174</xdr:colOff>
      <xdr:row>38</xdr:row>
      <xdr:rowOff>135731</xdr:rowOff>
    </xdr:to>
    <xdr:graphicFrame macro="">
      <xdr:nvGraphicFramePr>
        <xdr:cNvPr id="33" name="Chart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2</xdr:row>
      <xdr:rowOff>114300</xdr:rowOff>
    </xdr:from>
    <xdr:to>
      <xdr:col>19</xdr:col>
      <xdr:colOff>295275</xdr:colOff>
      <xdr:row>17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10</xdr:row>
      <xdr:rowOff>0</xdr:rowOff>
    </xdr:from>
    <xdr:to>
      <xdr:col>12</xdr:col>
      <xdr:colOff>78105</xdr:colOff>
      <xdr:row>22</xdr:row>
      <xdr:rowOff>17780</xdr:rowOff>
    </xdr:to>
    <xdr:pic>
      <xdr:nvPicPr>
        <xdr:cNvPr id="2" name="Picture 1" descr="\\CHRB1028.CORP.GWPNET.COM\homes\I\UKLLIB\Documents\My Received Files\L_DB95.tmp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1619250"/>
          <a:ext cx="3735705" cy="19608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site.swissre.com/personal/s0d829/Documents/Rotation%20-%20ERC/WildfiresWorldwide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sNorthAmericaAustralia"/>
      <sheetName val="Wildfires"/>
      <sheetName val="Wildfire_pivots"/>
      <sheetName val="Copy_WildfiresNAMAUS"/>
      <sheetName val="DroughHeatFires"/>
    </sheetNames>
    <sheetDataSet>
      <sheetData sheetId="0" refreshError="1"/>
      <sheetData sheetId="1" refreshError="1"/>
      <sheetData sheetId="2" refreshError="1"/>
      <sheetData sheetId="3">
        <row r="38">
          <cell r="U38" t="str">
            <v>2008 US</v>
          </cell>
          <cell r="Z38">
            <v>0.70463999999999993</v>
          </cell>
        </row>
        <row r="39">
          <cell r="U39" t="str">
            <v>2016 US</v>
          </cell>
          <cell r="Z39">
            <v>0.91864999999999997</v>
          </cell>
        </row>
        <row r="40">
          <cell r="U40" t="str">
            <v>2015 US</v>
          </cell>
          <cell r="Z40">
            <v>0.93332999999999999</v>
          </cell>
        </row>
        <row r="41">
          <cell r="U41" t="str">
            <v>2009 AUS</v>
          </cell>
          <cell r="Z41">
            <v>1.07636</v>
          </cell>
        </row>
        <row r="42">
          <cell r="U42" t="str">
            <v>1993 US</v>
          </cell>
          <cell r="Z42">
            <v>1.20434</v>
          </cell>
        </row>
        <row r="43">
          <cell r="U43" t="str">
            <v>2003 US</v>
          </cell>
          <cell r="Z43">
            <v>1.27172</v>
          </cell>
        </row>
        <row r="44">
          <cell r="U44" t="str">
            <v>2003 US</v>
          </cell>
          <cell r="Z44">
            <v>1.38259</v>
          </cell>
        </row>
        <row r="45">
          <cell r="U45" t="str">
            <v>2007 US</v>
          </cell>
          <cell r="Z45">
            <v>1.5047200000000001</v>
          </cell>
        </row>
        <row r="46">
          <cell r="U46" t="str">
            <v>2016 CAN</v>
          </cell>
          <cell r="Z46">
            <v>2.7820800000000001</v>
          </cell>
        </row>
        <row r="47">
          <cell r="U47" t="str">
            <v>1991 US</v>
          </cell>
          <cell r="Z47">
            <v>2.9962800000000001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57"/>
  <sheetViews>
    <sheetView tabSelected="1" zoomScale="80" zoomScaleNormal="80" workbookViewId="0">
      <pane ySplit="5" topLeftCell="A24" activePane="bottomLeft" state="frozen"/>
      <selection pane="bottomLeft" activeCell="C57" sqref="C57"/>
    </sheetView>
  </sheetViews>
  <sheetFormatPr defaultColWidth="9.140625" defaultRowHeight="14.25" x14ac:dyDescent="0.2"/>
  <cols>
    <col min="1" max="1" width="16" style="1" customWidth="1"/>
    <col min="2" max="2" width="22" style="1" customWidth="1"/>
    <col min="3" max="3" width="23" style="1" customWidth="1"/>
    <col min="4" max="4" width="13.5703125" style="1" customWidth="1"/>
    <col min="5" max="5" width="9.5703125" style="1" customWidth="1"/>
    <col min="6" max="6" width="13.140625" style="1" bestFit="1" customWidth="1"/>
    <col min="7" max="7" width="11.140625" style="1" customWidth="1"/>
    <col min="8" max="59" width="9" style="1" customWidth="1"/>
    <col min="60" max="16384" width="9.140625" style="1"/>
  </cols>
  <sheetData>
    <row r="1" spans="1:6" ht="20.25" x14ac:dyDescent="0.3">
      <c r="B1"/>
      <c r="F1" s="6"/>
    </row>
    <row r="2" spans="1:6" x14ac:dyDescent="0.2">
      <c r="A2"/>
      <c r="B2"/>
      <c r="F2" s="9"/>
    </row>
    <row r="3" spans="1:6" x14ac:dyDescent="0.2">
      <c r="F3" s="9"/>
    </row>
    <row r="4" spans="1:6" ht="20.25" x14ac:dyDescent="0.3">
      <c r="A4"/>
      <c r="B4"/>
      <c r="C4"/>
      <c r="D4"/>
      <c r="F4" s="6" t="s">
        <v>3</v>
      </c>
    </row>
    <row r="5" spans="1:6" ht="20.25" x14ac:dyDescent="0.3">
      <c r="A5"/>
      <c r="B5" t="s">
        <v>2</v>
      </c>
      <c r="C5" t="s">
        <v>1</v>
      </c>
      <c r="D5" t="s">
        <v>4</v>
      </c>
      <c r="F5" s="6" t="s">
        <v>101</v>
      </c>
    </row>
    <row r="6" spans="1:6" x14ac:dyDescent="0.2">
      <c r="A6" s="4">
        <v>1970</v>
      </c>
      <c r="B6" s="5">
        <v>62</v>
      </c>
      <c r="C6" s="5">
        <v>38</v>
      </c>
      <c r="D6" s="5">
        <v>100</v>
      </c>
    </row>
    <row r="7" spans="1:6" x14ac:dyDescent="0.2">
      <c r="A7" s="4">
        <v>1971</v>
      </c>
      <c r="B7" s="5">
        <v>72</v>
      </c>
      <c r="C7" s="5">
        <v>43</v>
      </c>
      <c r="D7" s="5">
        <v>115</v>
      </c>
    </row>
    <row r="8" spans="1:6" x14ac:dyDescent="0.2">
      <c r="A8" s="4">
        <v>1972</v>
      </c>
      <c r="B8" s="5">
        <v>89</v>
      </c>
      <c r="C8" s="5">
        <v>44</v>
      </c>
      <c r="D8" s="5">
        <v>133</v>
      </c>
    </row>
    <row r="9" spans="1:6" x14ac:dyDescent="0.2">
      <c r="A9" s="4">
        <v>1973</v>
      </c>
      <c r="B9" s="5">
        <v>82</v>
      </c>
      <c r="C9" s="5">
        <v>39</v>
      </c>
      <c r="D9" s="5">
        <v>121</v>
      </c>
    </row>
    <row r="10" spans="1:6" x14ac:dyDescent="0.2">
      <c r="A10" s="4">
        <v>1974</v>
      </c>
      <c r="B10" s="5">
        <v>79</v>
      </c>
      <c r="C10" s="5">
        <v>44</v>
      </c>
      <c r="D10" s="5">
        <v>123</v>
      </c>
    </row>
    <row r="11" spans="1:6" x14ac:dyDescent="0.2">
      <c r="A11" s="4">
        <v>1975</v>
      </c>
      <c r="B11" s="5">
        <v>72</v>
      </c>
      <c r="C11" s="5">
        <v>44</v>
      </c>
      <c r="D11" s="5">
        <v>116</v>
      </c>
    </row>
    <row r="12" spans="1:6" x14ac:dyDescent="0.2">
      <c r="A12" s="4">
        <v>1976</v>
      </c>
      <c r="B12" s="5">
        <v>80</v>
      </c>
      <c r="C12" s="5">
        <v>51</v>
      </c>
      <c r="D12" s="5">
        <v>131</v>
      </c>
    </row>
    <row r="13" spans="1:6" x14ac:dyDescent="0.2">
      <c r="A13" s="4">
        <v>1977</v>
      </c>
      <c r="B13" s="5">
        <v>81</v>
      </c>
      <c r="C13" s="5">
        <v>43</v>
      </c>
      <c r="D13" s="5">
        <v>124</v>
      </c>
    </row>
    <row r="14" spans="1:6" x14ac:dyDescent="0.2">
      <c r="A14" s="4">
        <v>1978</v>
      </c>
      <c r="B14" s="5">
        <v>70</v>
      </c>
      <c r="C14" s="5">
        <v>52</v>
      </c>
      <c r="D14" s="5">
        <v>122</v>
      </c>
    </row>
    <row r="15" spans="1:6" x14ac:dyDescent="0.2">
      <c r="A15" s="4">
        <v>1979</v>
      </c>
      <c r="B15" s="5">
        <v>82</v>
      </c>
      <c r="C15" s="5">
        <v>56</v>
      </c>
      <c r="D15" s="5">
        <v>138</v>
      </c>
    </row>
    <row r="16" spans="1:6" x14ac:dyDescent="0.2">
      <c r="A16" s="4">
        <v>1980</v>
      </c>
      <c r="B16" s="5">
        <v>84</v>
      </c>
      <c r="C16" s="5">
        <v>45</v>
      </c>
      <c r="D16" s="5">
        <v>129</v>
      </c>
    </row>
    <row r="17" spans="1:4" x14ac:dyDescent="0.2">
      <c r="A17" s="4">
        <v>1981</v>
      </c>
      <c r="B17" s="5">
        <v>74</v>
      </c>
      <c r="C17" s="5">
        <v>63</v>
      </c>
      <c r="D17" s="5">
        <v>137</v>
      </c>
    </row>
    <row r="18" spans="1:4" x14ac:dyDescent="0.2">
      <c r="A18" s="4">
        <v>1982</v>
      </c>
      <c r="B18" s="5">
        <v>74</v>
      </c>
      <c r="C18" s="5">
        <v>64</v>
      </c>
      <c r="D18" s="5">
        <v>138</v>
      </c>
    </row>
    <row r="19" spans="1:4" x14ac:dyDescent="0.2">
      <c r="A19" s="4">
        <v>1983</v>
      </c>
      <c r="B19" s="5">
        <v>82</v>
      </c>
      <c r="C19" s="5">
        <v>71</v>
      </c>
      <c r="D19" s="5">
        <v>153</v>
      </c>
    </row>
    <row r="20" spans="1:4" x14ac:dyDescent="0.2">
      <c r="A20" s="4">
        <v>1984</v>
      </c>
      <c r="B20" s="5">
        <v>62</v>
      </c>
      <c r="C20" s="5">
        <v>60</v>
      </c>
      <c r="D20" s="5">
        <v>122</v>
      </c>
    </row>
    <row r="21" spans="1:4" x14ac:dyDescent="0.2">
      <c r="A21" s="4">
        <v>1985</v>
      </c>
      <c r="B21" s="5">
        <v>75</v>
      </c>
      <c r="C21" s="5">
        <v>64</v>
      </c>
      <c r="D21" s="5">
        <v>139</v>
      </c>
    </row>
    <row r="22" spans="1:4" x14ac:dyDescent="0.2">
      <c r="A22" s="4">
        <v>1986</v>
      </c>
      <c r="B22" s="5">
        <v>87</v>
      </c>
      <c r="C22" s="5">
        <v>69</v>
      </c>
      <c r="D22" s="5">
        <v>156</v>
      </c>
    </row>
    <row r="23" spans="1:4" x14ac:dyDescent="0.2">
      <c r="A23" s="4">
        <v>1987</v>
      </c>
      <c r="B23" s="5">
        <v>113</v>
      </c>
      <c r="C23" s="5">
        <v>100</v>
      </c>
      <c r="D23" s="5">
        <v>213</v>
      </c>
    </row>
    <row r="24" spans="1:4" x14ac:dyDescent="0.2">
      <c r="A24" s="4">
        <v>1988</v>
      </c>
      <c r="B24" s="5">
        <v>123</v>
      </c>
      <c r="C24" s="5">
        <v>91</v>
      </c>
      <c r="D24" s="5">
        <v>214</v>
      </c>
    </row>
    <row r="25" spans="1:4" x14ac:dyDescent="0.2">
      <c r="A25" s="4">
        <v>1989</v>
      </c>
      <c r="B25" s="5">
        <v>129</v>
      </c>
      <c r="C25" s="5">
        <v>80</v>
      </c>
      <c r="D25" s="5">
        <v>209</v>
      </c>
    </row>
    <row r="26" spans="1:4" x14ac:dyDescent="0.2">
      <c r="A26" s="4">
        <v>1990</v>
      </c>
      <c r="B26" s="5">
        <v>134</v>
      </c>
      <c r="C26" s="5">
        <v>126</v>
      </c>
      <c r="D26" s="5">
        <v>260</v>
      </c>
    </row>
    <row r="27" spans="1:4" x14ac:dyDescent="0.2">
      <c r="A27" s="4">
        <v>1991</v>
      </c>
      <c r="B27" s="5">
        <v>145</v>
      </c>
      <c r="C27" s="5">
        <v>110</v>
      </c>
      <c r="D27" s="5">
        <v>255</v>
      </c>
    </row>
    <row r="28" spans="1:4" x14ac:dyDescent="0.2">
      <c r="A28" s="4">
        <v>1992</v>
      </c>
      <c r="B28" s="5">
        <v>129</v>
      </c>
      <c r="C28" s="5">
        <v>121</v>
      </c>
      <c r="D28" s="5">
        <v>250</v>
      </c>
    </row>
    <row r="29" spans="1:4" x14ac:dyDescent="0.2">
      <c r="A29" s="4">
        <v>1993</v>
      </c>
      <c r="B29" s="5">
        <v>169</v>
      </c>
      <c r="C29" s="5">
        <v>144</v>
      </c>
      <c r="D29" s="5">
        <v>313</v>
      </c>
    </row>
    <row r="30" spans="1:4" x14ac:dyDescent="0.2">
      <c r="A30" s="4">
        <v>1994</v>
      </c>
      <c r="B30" s="5">
        <v>177</v>
      </c>
      <c r="C30" s="5">
        <v>149</v>
      </c>
      <c r="D30" s="5">
        <v>326</v>
      </c>
    </row>
    <row r="31" spans="1:4" x14ac:dyDescent="0.2">
      <c r="A31" s="4">
        <v>1995</v>
      </c>
      <c r="B31" s="5">
        <v>141</v>
      </c>
      <c r="C31" s="5">
        <v>137</v>
      </c>
      <c r="D31" s="5">
        <v>278</v>
      </c>
    </row>
    <row r="32" spans="1:4" x14ac:dyDescent="0.2">
      <c r="A32" s="4">
        <v>1996</v>
      </c>
      <c r="B32" s="5">
        <v>174</v>
      </c>
      <c r="C32" s="5">
        <v>137</v>
      </c>
      <c r="D32" s="5">
        <v>311</v>
      </c>
    </row>
    <row r="33" spans="1:6" x14ac:dyDescent="0.2">
      <c r="A33" s="4">
        <v>1997</v>
      </c>
      <c r="B33" s="5">
        <v>170</v>
      </c>
      <c r="C33" s="5">
        <v>132</v>
      </c>
      <c r="D33" s="5">
        <v>302</v>
      </c>
    </row>
    <row r="34" spans="1:6" x14ac:dyDescent="0.2">
      <c r="A34" s="4">
        <v>1998</v>
      </c>
      <c r="B34" s="5">
        <v>161</v>
      </c>
      <c r="C34" s="5">
        <v>135</v>
      </c>
      <c r="D34" s="5">
        <v>296</v>
      </c>
    </row>
    <row r="35" spans="1:6" x14ac:dyDescent="0.2">
      <c r="A35" s="4">
        <v>1999</v>
      </c>
      <c r="B35" s="5">
        <v>149</v>
      </c>
      <c r="C35" s="5">
        <v>144</v>
      </c>
      <c r="D35" s="5">
        <v>293</v>
      </c>
    </row>
    <row r="36" spans="1:6" x14ac:dyDescent="0.2">
      <c r="A36" s="4">
        <v>2000</v>
      </c>
      <c r="B36" s="5">
        <v>165</v>
      </c>
      <c r="C36" s="5">
        <v>135</v>
      </c>
      <c r="D36" s="5">
        <v>300</v>
      </c>
    </row>
    <row r="37" spans="1:6" x14ac:dyDescent="0.2">
      <c r="A37" s="4">
        <v>2001</v>
      </c>
      <c r="B37" s="5">
        <v>168</v>
      </c>
      <c r="C37" s="5">
        <v>130</v>
      </c>
      <c r="D37" s="5">
        <v>298</v>
      </c>
    </row>
    <row r="38" spans="1:6" x14ac:dyDescent="0.2">
      <c r="A38" s="4">
        <v>2002</v>
      </c>
      <c r="B38" s="5">
        <v>149</v>
      </c>
      <c r="C38" s="5">
        <v>135</v>
      </c>
      <c r="D38" s="5">
        <v>284</v>
      </c>
    </row>
    <row r="39" spans="1:6" x14ac:dyDescent="0.2">
      <c r="A39" s="4">
        <v>2003</v>
      </c>
      <c r="B39" s="5">
        <v>162</v>
      </c>
      <c r="C39" s="5">
        <v>159</v>
      </c>
      <c r="D39" s="5">
        <v>321</v>
      </c>
    </row>
    <row r="40" spans="1:6" x14ac:dyDescent="0.2">
      <c r="A40" s="4">
        <v>2004</v>
      </c>
      <c r="B40" s="5">
        <v>228</v>
      </c>
      <c r="C40" s="5">
        <v>125</v>
      </c>
      <c r="D40" s="5">
        <v>353</v>
      </c>
    </row>
    <row r="41" spans="1:6" x14ac:dyDescent="0.2">
      <c r="A41" s="4">
        <v>2005</v>
      </c>
      <c r="B41" s="5">
        <v>257</v>
      </c>
      <c r="C41" s="5">
        <v>164</v>
      </c>
      <c r="D41" s="5">
        <v>421</v>
      </c>
    </row>
    <row r="42" spans="1:6" x14ac:dyDescent="0.2">
      <c r="A42" s="4">
        <v>2006</v>
      </c>
      <c r="B42" s="5">
        <v>219</v>
      </c>
      <c r="C42" s="5">
        <v>144</v>
      </c>
      <c r="D42" s="5">
        <v>363</v>
      </c>
    </row>
    <row r="43" spans="1:6" x14ac:dyDescent="0.2">
      <c r="A43" s="4">
        <v>2007</v>
      </c>
      <c r="B43" s="5">
        <v>206</v>
      </c>
      <c r="C43" s="5">
        <v>154</v>
      </c>
      <c r="D43" s="5">
        <v>360</v>
      </c>
    </row>
    <row r="44" spans="1:6" x14ac:dyDescent="0.2">
      <c r="A44" s="4">
        <v>2008</v>
      </c>
      <c r="B44" s="5">
        <v>182</v>
      </c>
      <c r="C44" s="5">
        <v>151</v>
      </c>
      <c r="D44" s="5">
        <v>333</v>
      </c>
    </row>
    <row r="45" spans="1:6" x14ac:dyDescent="0.2">
      <c r="A45" s="4">
        <v>2009</v>
      </c>
      <c r="B45" s="5">
        <v>164</v>
      </c>
      <c r="C45" s="5">
        <v>142</v>
      </c>
      <c r="D45" s="5">
        <v>306</v>
      </c>
      <c r="F45" s="21" t="s">
        <v>102</v>
      </c>
    </row>
    <row r="46" spans="1:6" x14ac:dyDescent="0.2">
      <c r="A46" s="4">
        <v>2010</v>
      </c>
      <c r="B46" s="5">
        <v>154</v>
      </c>
      <c r="C46" s="5">
        <v>189</v>
      </c>
      <c r="D46" s="5">
        <v>343</v>
      </c>
      <c r="E46" s="3"/>
    </row>
    <row r="47" spans="1:6" x14ac:dyDescent="0.2">
      <c r="A47" s="4">
        <v>2011</v>
      </c>
      <c r="B47" s="5">
        <v>158</v>
      </c>
      <c r="C47" s="5">
        <v>182</v>
      </c>
      <c r="D47" s="5">
        <v>340</v>
      </c>
    </row>
    <row r="48" spans="1:6" x14ac:dyDescent="0.2">
      <c r="A48" s="4">
        <v>2012</v>
      </c>
      <c r="B48" s="5">
        <v>150</v>
      </c>
      <c r="C48" s="5">
        <v>174</v>
      </c>
      <c r="D48" s="5">
        <v>324</v>
      </c>
    </row>
    <row r="49" spans="1:4" x14ac:dyDescent="0.2">
      <c r="A49" s="4">
        <v>2013</v>
      </c>
      <c r="B49" s="5">
        <v>160</v>
      </c>
      <c r="C49" s="5">
        <v>168</v>
      </c>
      <c r="D49" s="5">
        <v>328</v>
      </c>
    </row>
    <row r="50" spans="1:4" x14ac:dyDescent="0.2">
      <c r="A50" s="4">
        <v>2014</v>
      </c>
      <c r="B50" s="5">
        <v>149</v>
      </c>
      <c r="C50" s="5">
        <v>193</v>
      </c>
      <c r="D50" s="5">
        <v>342</v>
      </c>
    </row>
    <row r="51" spans="1:4" x14ac:dyDescent="0.2">
      <c r="A51" s="4">
        <v>2015</v>
      </c>
      <c r="B51" s="5">
        <v>157</v>
      </c>
      <c r="C51" s="5">
        <v>199</v>
      </c>
      <c r="D51" s="5">
        <v>356</v>
      </c>
    </row>
    <row r="52" spans="1:4" x14ac:dyDescent="0.2">
      <c r="A52" s="4">
        <v>2016</v>
      </c>
      <c r="B52" s="5">
        <v>137</v>
      </c>
      <c r="C52" s="5">
        <v>192</v>
      </c>
      <c r="D52" s="5">
        <v>329</v>
      </c>
    </row>
    <row r="53" spans="1:4" x14ac:dyDescent="0.2">
      <c r="A53" s="4">
        <v>2017</v>
      </c>
      <c r="B53" s="5">
        <v>118</v>
      </c>
      <c r="C53" s="5">
        <v>183</v>
      </c>
      <c r="D53" s="5">
        <v>301</v>
      </c>
    </row>
    <row r="57" spans="1:4" x14ac:dyDescent="0.2">
      <c r="C57" s="38" t="s">
        <v>103</v>
      </c>
    </row>
  </sheetData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54"/>
  <sheetViews>
    <sheetView topLeftCell="A4" zoomScale="90" zoomScaleNormal="90" workbookViewId="0">
      <selection activeCell="E24" sqref="E24"/>
    </sheetView>
  </sheetViews>
  <sheetFormatPr defaultRowHeight="14.25" x14ac:dyDescent="0.2"/>
  <cols>
    <col min="1" max="1" width="13.42578125" style="1" customWidth="1"/>
    <col min="2" max="2" width="18.42578125" style="1" customWidth="1"/>
    <col min="3" max="3" width="12.7109375" style="1" customWidth="1"/>
    <col min="4" max="4" width="17.5703125" style="1" customWidth="1"/>
    <col min="5" max="5" width="14.85546875" style="1" customWidth="1"/>
    <col min="6" max="6" width="13.85546875" customWidth="1"/>
    <col min="7" max="7" width="12.85546875" customWidth="1"/>
    <col min="63" max="77" width="0" hidden="1" customWidth="1"/>
  </cols>
  <sheetData>
    <row r="1" spans="1:10" ht="20.25" x14ac:dyDescent="0.3">
      <c r="A1" s="7"/>
      <c r="B1" s="7"/>
      <c r="C1" s="2"/>
      <c r="D1" s="2"/>
      <c r="E1" s="2"/>
      <c r="J1" s="6"/>
    </row>
    <row r="2" spans="1:10" x14ac:dyDescent="0.2">
      <c r="A2" s="7"/>
      <c r="B2" s="7"/>
      <c r="J2" s="1"/>
    </row>
    <row r="3" spans="1:10" x14ac:dyDescent="0.2">
      <c r="J3" s="1"/>
    </row>
    <row r="4" spans="1:10" ht="20.25" x14ac:dyDescent="0.3">
      <c r="A4" s="7"/>
      <c r="B4" s="7"/>
      <c r="C4" s="7"/>
      <c r="D4" s="7"/>
      <c r="E4" s="7"/>
      <c r="J4" s="6" t="s">
        <v>18</v>
      </c>
    </row>
    <row r="5" spans="1:10" ht="20.25" x14ac:dyDescent="0.3">
      <c r="A5" s="7"/>
      <c r="B5" s="1" t="s">
        <v>5</v>
      </c>
      <c r="C5" s="1" t="s">
        <v>2</v>
      </c>
      <c r="D5" s="1" t="s">
        <v>6</v>
      </c>
      <c r="E5" s="7" t="s">
        <v>0</v>
      </c>
      <c r="F5" s="1" t="s">
        <v>7</v>
      </c>
      <c r="G5" s="1" t="s">
        <v>8</v>
      </c>
      <c r="J5" s="6" t="s">
        <v>15</v>
      </c>
    </row>
    <row r="6" spans="1:10" x14ac:dyDescent="0.2">
      <c r="A6" s="8">
        <v>1970</v>
      </c>
      <c r="B6" s="2"/>
      <c r="C6" s="2">
        <v>2606.4829440000003</v>
      </c>
      <c r="D6" s="2">
        <v>3081.0856900000003</v>
      </c>
      <c r="E6" s="11">
        <f>SUM(B6:D6)/1000</f>
        <v>5.6875686340000007</v>
      </c>
      <c r="F6" s="11" t="e">
        <f>#REF!/1000</f>
        <v>#REF!</v>
      </c>
      <c r="G6" s="11" t="e">
        <f>E6-F6</f>
        <v>#REF!</v>
      </c>
    </row>
    <row r="7" spans="1:10" x14ac:dyDescent="0.2">
      <c r="A7" s="8">
        <v>1971</v>
      </c>
      <c r="B7" s="2">
        <v>194.78170499999999</v>
      </c>
      <c r="C7" s="2">
        <v>1907.1347929999999</v>
      </c>
      <c r="D7" s="2">
        <v>764.91604800000005</v>
      </c>
      <c r="E7" s="11">
        <f t="shared" ref="E7:E50" si="0">SUM(B7:D7)/1000</f>
        <v>2.8668325459999999</v>
      </c>
      <c r="F7" s="11" t="e">
        <f>#REF!/1000</f>
        <v>#REF!</v>
      </c>
      <c r="G7" s="11" t="e">
        <f t="shared" ref="G7:G50" si="1">E7-F7</f>
        <v>#REF!</v>
      </c>
    </row>
    <row r="8" spans="1:10" x14ac:dyDescent="0.2">
      <c r="A8" s="8">
        <v>1972</v>
      </c>
      <c r="B8" s="2">
        <v>775.63525000000004</v>
      </c>
      <c r="C8" s="2">
        <v>2490.3858100000007</v>
      </c>
      <c r="D8" s="2">
        <v>2104.9786080000003</v>
      </c>
      <c r="E8" s="11">
        <f t="shared" si="0"/>
        <v>5.3709996680000014</v>
      </c>
      <c r="F8" s="11" t="e">
        <f>#REF!/1000</f>
        <v>#REF!</v>
      </c>
      <c r="G8" s="11" t="e">
        <f t="shared" si="1"/>
        <v>#REF!</v>
      </c>
    </row>
    <row r="9" spans="1:10" x14ac:dyDescent="0.2">
      <c r="A9" s="8">
        <v>1973</v>
      </c>
      <c r="B9" s="2"/>
      <c r="C9" s="2">
        <v>3340.465326</v>
      </c>
      <c r="D9" s="2">
        <v>3553.6899129999997</v>
      </c>
      <c r="E9" s="11">
        <f t="shared" si="0"/>
        <v>6.8941552389999998</v>
      </c>
      <c r="F9" s="11" t="e">
        <f>#REF!/1000</f>
        <v>#REF!</v>
      </c>
      <c r="G9" s="11" t="e">
        <f t="shared" si="1"/>
        <v>#REF!</v>
      </c>
    </row>
    <row r="10" spans="1:10" x14ac:dyDescent="0.2">
      <c r="A10" s="8">
        <v>1974</v>
      </c>
      <c r="B10" s="2"/>
      <c r="C10" s="2">
        <v>3225.8130940000001</v>
      </c>
      <c r="D10" s="2">
        <v>5094.609524999998</v>
      </c>
      <c r="E10" s="11">
        <f t="shared" si="0"/>
        <v>8.3204226189999968</v>
      </c>
      <c r="F10" s="11" t="e">
        <f>#REF!/1000</f>
        <v>#REF!</v>
      </c>
      <c r="G10" s="11" t="e">
        <f t="shared" si="1"/>
        <v>#REF!</v>
      </c>
    </row>
    <row r="11" spans="1:10" x14ac:dyDescent="0.2">
      <c r="A11" s="8">
        <v>1975</v>
      </c>
      <c r="B11" s="2"/>
      <c r="C11" s="2">
        <v>3156.9395129999994</v>
      </c>
      <c r="D11" s="2">
        <v>2700.0355529999993</v>
      </c>
      <c r="E11" s="11">
        <f t="shared" si="0"/>
        <v>5.8569750659999986</v>
      </c>
      <c r="F11" s="11" t="e">
        <f>#REF!/1000</f>
        <v>#REF!</v>
      </c>
      <c r="G11" s="11" t="e">
        <f t="shared" si="1"/>
        <v>#REF!</v>
      </c>
    </row>
    <row r="12" spans="1:10" x14ac:dyDescent="0.2">
      <c r="A12" s="8">
        <v>1976</v>
      </c>
      <c r="B12" s="2">
        <v>320.61998399999999</v>
      </c>
      <c r="C12" s="2">
        <v>3714.1715800000002</v>
      </c>
      <c r="D12" s="2">
        <v>3543.3508959999999</v>
      </c>
      <c r="E12" s="11">
        <f t="shared" si="0"/>
        <v>7.5781424600000005</v>
      </c>
      <c r="F12" s="11" t="e">
        <f>#REF!/1000</f>
        <v>#REF!</v>
      </c>
      <c r="G12" s="11" t="e">
        <f t="shared" si="1"/>
        <v>#REF!</v>
      </c>
    </row>
    <row r="13" spans="1:10" x14ac:dyDescent="0.2">
      <c r="A13" s="8">
        <v>1977</v>
      </c>
      <c r="B13" s="2"/>
      <c r="C13" s="2">
        <v>4645.3755300000012</v>
      </c>
      <c r="D13" s="2">
        <v>1492.7269289999999</v>
      </c>
      <c r="E13" s="11">
        <f t="shared" si="0"/>
        <v>6.1381024590000015</v>
      </c>
      <c r="F13" s="11" t="e">
        <f>#REF!/1000</f>
        <v>#REF!</v>
      </c>
      <c r="G13" s="11" t="e">
        <f t="shared" si="1"/>
        <v>#REF!</v>
      </c>
    </row>
    <row r="14" spans="1:10" x14ac:dyDescent="0.2">
      <c r="A14" s="8">
        <v>1978</v>
      </c>
      <c r="B14" s="2"/>
      <c r="C14" s="2">
        <v>3474.636935</v>
      </c>
      <c r="D14" s="2">
        <v>3371.2238509999997</v>
      </c>
      <c r="E14" s="11">
        <f t="shared" si="0"/>
        <v>6.8458607859999994</v>
      </c>
      <c r="F14" s="11" t="e">
        <f>#REF!/1000</f>
        <v>#REF!</v>
      </c>
      <c r="G14" s="11" t="e">
        <f t="shared" si="1"/>
        <v>#REF!</v>
      </c>
    </row>
    <row r="15" spans="1:10" x14ac:dyDescent="0.2">
      <c r="A15" s="8">
        <v>1979</v>
      </c>
      <c r="B15" s="2"/>
      <c r="C15" s="2">
        <v>7099.5184810000019</v>
      </c>
      <c r="D15" s="2">
        <v>6434.9025429999992</v>
      </c>
      <c r="E15" s="11">
        <f t="shared" si="0"/>
        <v>13.534421024</v>
      </c>
      <c r="F15" s="11" t="e">
        <f>#REF!/1000</f>
        <v>#REF!</v>
      </c>
      <c r="G15" s="11" t="e">
        <f t="shared" si="1"/>
        <v>#REF!</v>
      </c>
    </row>
    <row r="16" spans="1:10" x14ac:dyDescent="0.2">
      <c r="A16" s="8">
        <v>1980</v>
      </c>
      <c r="B16" s="2">
        <v>195.32570299999998</v>
      </c>
      <c r="C16" s="2">
        <v>5420.6764469999998</v>
      </c>
      <c r="D16" s="2">
        <v>2561.989493</v>
      </c>
      <c r="E16" s="11">
        <f t="shared" si="0"/>
        <v>8.1779916430000004</v>
      </c>
      <c r="F16" s="11" t="e">
        <f>#REF!/1000</f>
        <v>#REF!</v>
      </c>
      <c r="G16" s="11" t="e">
        <f t="shared" si="1"/>
        <v>#REF!</v>
      </c>
    </row>
    <row r="17" spans="1:7" x14ac:dyDescent="0.2">
      <c r="A17" s="8">
        <v>1981</v>
      </c>
      <c r="B17" s="2">
        <v>13.20223</v>
      </c>
      <c r="C17" s="2">
        <v>2161.300714</v>
      </c>
      <c r="D17" s="2">
        <v>2672.1347670000005</v>
      </c>
      <c r="E17" s="11">
        <f t="shared" si="0"/>
        <v>4.8466377110000005</v>
      </c>
      <c r="F17" s="11" t="e">
        <f>#REF!/1000</f>
        <v>#REF!</v>
      </c>
      <c r="G17" s="11" t="e">
        <f t="shared" si="1"/>
        <v>#REF!</v>
      </c>
    </row>
    <row r="18" spans="1:7" x14ac:dyDescent="0.2">
      <c r="A18" s="8">
        <v>1982</v>
      </c>
      <c r="B18" s="2"/>
      <c r="C18" s="2">
        <v>4270.9400709999991</v>
      </c>
      <c r="D18" s="2">
        <v>6590.6376889999983</v>
      </c>
      <c r="E18" s="11">
        <f t="shared" si="0"/>
        <v>10.861577759999996</v>
      </c>
      <c r="F18" s="11" t="e">
        <f>#REF!/1000</f>
        <v>#REF!</v>
      </c>
      <c r="G18" s="11" t="e">
        <f t="shared" si="1"/>
        <v>#REF!</v>
      </c>
    </row>
    <row r="19" spans="1:7" x14ac:dyDescent="0.2">
      <c r="A19" s="8">
        <v>1983</v>
      </c>
      <c r="B19" s="2">
        <v>101.051697</v>
      </c>
      <c r="C19" s="2">
        <v>3059.4939230000009</v>
      </c>
      <c r="D19" s="2">
        <v>9509.5956879999958</v>
      </c>
      <c r="E19" s="11">
        <f t="shared" si="0"/>
        <v>12.670141307999996</v>
      </c>
      <c r="F19" s="11" t="e">
        <f>#REF!/1000</f>
        <v>#REF!</v>
      </c>
      <c r="G19" s="11" t="e">
        <f t="shared" si="1"/>
        <v>#REF!</v>
      </c>
    </row>
    <row r="20" spans="1:7" x14ac:dyDescent="0.2">
      <c r="A20" s="8">
        <v>1984</v>
      </c>
      <c r="B20" s="2"/>
      <c r="C20" s="2">
        <v>3039.8004950000004</v>
      </c>
      <c r="D20" s="2">
        <v>5363.9396289999986</v>
      </c>
      <c r="E20" s="11">
        <f t="shared" si="0"/>
        <v>8.4037401240000005</v>
      </c>
      <c r="F20" s="11" t="e">
        <f>#REF!/1000</f>
        <v>#REF!</v>
      </c>
      <c r="G20" s="11" t="e">
        <f t="shared" si="1"/>
        <v>#REF!</v>
      </c>
    </row>
    <row r="21" spans="1:7" x14ac:dyDescent="0.2">
      <c r="A21" s="8">
        <v>1985</v>
      </c>
      <c r="B21" s="2">
        <v>1452.9434639999999</v>
      </c>
      <c r="C21" s="2">
        <v>3543.6042749999992</v>
      </c>
      <c r="D21" s="2">
        <v>7566.219293000001</v>
      </c>
      <c r="E21" s="11">
        <f t="shared" si="0"/>
        <v>12.562767032</v>
      </c>
      <c r="F21" s="11" t="e">
        <f>#REF!/1000</f>
        <v>#REF!</v>
      </c>
      <c r="G21" s="11" t="e">
        <f t="shared" si="1"/>
        <v>#REF!</v>
      </c>
    </row>
    <row r="22" spans="1:7" x14ac:dyDescent="0.2">
      <c r="A22" s="8">
        <v>1986</v>
      </c>
      <c r="B22" s="2">
        <v>505.76833299999998</v>
      </c>
      <c r="C22" s="2">
        <v>3559.1167729999997</v>
      </c>
      <c r="D22" s="2">
        <v>2475.500681</v>
      </c>
      <c r="E22" s="11">
        <f t="shared" si="0"/>
        <v>6.5403857869999991</v>
      </c>
      <c r="F22" s="11" t="e">
        <f>#REF!/1000</f>
        <v>#REF!</v>
      </c>
      <c r="G22" s="11" t="e">
        <f t="shared" si="1"/>
        <v>#REF!</v>
      </c>
    </row>
    <row r="23" spans="1:7" x14ac:dyDescent="0.2">
      <c r="A23" s="8">
        <v>1987</v>
      </c>
      <c r="B23" s="2">
        <v>1998.9614450000001</v>
      </c>
      <c r="C23" s="2">
        <v>4521.6870859999999</v>
      </c>
      <c r="D23" s="2">
        <v>11536.213640999995</v>
      </c>
      <c r="E23" s="11">
        <f t="shared" si="0"/>
        <v>18.056862171999995</v>
      </c>
      <c r="F23" s="11" t="e">
        <f>#REF!/1000</f>
        <v>#REF!</v>
      </c>
      <c r="G23" s="11" t="e">
        <f t="shared" si="1"/>
        <v>#REF!</v>
      </c>
    </row>
    <row r="24" spans="1:7" x14ac:dyDescent="0.2">
      <c r="A24" s="8">
        <v>1988</v>
      </c>
      <c r="B24" s="2">
        <v>21.91469</v>
      </c>
      <c r="C24" s="2">
        <v>8653.6494820000007</v>
      </c>
      <c r="D24" s="2">
        <v>5307.6871739999988</v>
      </c>
      <c r="E24" s="11">
        <f t="shared" si="0"/>
        <v>13.983251345999999</v>
      </c>
      <c r="F24" s="11" t="e">
        <f>#REF!/1000</f>
        <v>#REF!</v>
      </c>
      <c r="G24" s="11" t="e">
        <f t="shared" si="1"/>
        <v>#REF!</v>
      </c>
    </row>
    <row r="25" spans="1:7" x14ac:dyDescent="0.2">
      <c r="A25" s="8">
        <v>1989</v>
      </c>
      <c r="B25" s="2">
        <v>3181.2213670000001</v>
      </c>
      <c r="C25" s="2">
        <v>9671.1196339999988</v>
      </c>
      <c r="D25" s="2">
        <v>15691.843609999998</v>
      </c>
      <c r="E25" s="11">
        <f t="shared" si="0"/>
        <v>28.544184610999999</v>
      </c>
      <c r="F25" s="11" t="e">
        <f>#REF!/1000</f>
        <v>#REF!</v>
      </c>
      <c r="G25" s="11" t="e">
        <f t="shared" si="1"/>
        <v>#REF!</v>
      </c>
    </row>
    <row r="26" spans="1:7" x14ac:dyDescent="0.2">
      <c r="A26" s="8">
        <v>1990</v>
      </c>
      <c r="B26" s="2">
        <v>314.589516</v>
      </c>
      <c r="C26" s="2">
        <v>6438.5427859999991</v>
      </c>
      <c r="D26" s="2">
        <v>35902.646755999995</v>
      </c>
      <c r="E26" s="11">
        <f t="shared" si="0"/>
        <v>42.655779057999993</v>
      </c>
      <c r="F26" s="11" t="e">
        <f>#REF!/1000</f>
        <v>#REF!</v>
      </c>
      <c r="G26" s="11" t="e">
        <f t="shared" si="1"/>
        <v>#REF!</v>
      </c>
    </row>
    <row r="27" spans="1:7" x14ac:dyDescent="0.2">
      <c r="A27" s="8">
        <v>1991</v>
      </c>
      <c r="B27" s="2">
        <v>173.124527</v>
      </c>
      <c r="C27" s="2">
        <v>6428.3445209999982</v>
      </c>
      <c r="D27" s="2">
        <v>21825.808358999995</v>
      </c>
      <c r="E27" s="11">
        <f t="shared" si="0"/>
        <v>28.427277406999995</v>
      </c>
      <c r="F27" s="11" t="e">
        <f>#REF!/1000</f>
        <v>#REF!</v>
      </c>
      <c r="G27" s="11" t="e">
        <f t="shared" si="1"/>
        <v>#REF!</v>
      </c>
    </row>
    <row r="28" spans="1:7" x14ac:dyDescent="0.2">
      <c r="A28" s="8">
        <v>1992</v>
      </c>
      <c r="B28" s="2">
        <v>150.22874400000001</v>
      </c>
      <c r="C28" s="2">
        <v>7983.903798999997</v>
      </c>
      <c r="D28" s="2">
        <v>41327.277839999995</v>
      </c>
      <c r="E28" s="11">
        <f>SUM(B28:D28)/1000</f>
        <v>49.461410382999993</v>
      </c>
      <c r="F28" s="11" t="e">
        <f>#REF!/1000</f>
        <v>#REF!</v>
      </c>
      <c r="G28" s="11" t="e">
        <f t="shared" si="1"/>
        <v>#REF!</v>
      </c>
    </row>
    <row r="29" spans="1:7" x14ac:dyDescent="0.2">
      <c r="A29" s="8">
        <v>1993</v>
      </c>
      <c r="B29" s="2">
        <v>340.91706699999997</v>
      </c>
      <c r="C29" s="2">
        <v>5861.3869079999995</v>
      </c>
      <c r="D29" s="2">
        <v>15729.118088999996</v>
      </c>
      <c r="E29" s="11">
        <f t="shared" si="0"/>
        <v>21.931422063999996</v>
      </c>
      <c r="F29" s="11" t="e">
        <f>#REF!/1000</f>
        <v>#REF!</v>
      </c>
      <c r="G29" s="11" t="e">
        <f t="shared" si="1"/>
        <v>#REF!</v>
      </c>
    </row>
    <row r="30" spans="1:7" x14ac:dyDescent="0.2">
      <c r="A30" s="8">
        <v>1994</v>
      </c>
      <c r="B30" s="2">
        <v>24811.778739000001</v>
      </c>
      <c r="C30" s="2">
        <v>7643.0469919999996</v>
      </c>
      <c r="D30" s="2">
        <v>10637.500853000003</v>
      </c>
      <c r="E30" s="11">
        <f t="shared" si="0"/>
        <v>43.092326584000006</v>
      </c>
      <c r="F30" s="11" t="e">
        <f>#REF!/1000</f>
        <v>#REF!</v>
      </c>
      <c r="G30" s="11" t="e">
        <f t="shared" si="1"/>
        <v>#REF!</v>
      </c>
    </row>
    <row r="31" spans="1:7" x14ac:dyDescent="0.2">
      <c r="A31" s="8">
        <v>1995</v>
      </c>
      <c r="B31" s="2">
        <v>3940.8528759999999</v>
      </c>
      <c r="C31" s="2">
        <v>4283.4663840000021</v>
      </c>
      <c r="D31" s="2">
        <v>19274.895555999996</v>
      </c>
      <c r="E31" s="11">
        <f t="shared" si="0"/>
        <v>27.499214815999999</v>
      </c>
      <c r="F31" s="11" t="e">
        <f>#REF!/1000</f>
        <v>#REF!</v>
      </c>
      <c r="G31" s="11" t="e">
        <f t="shared" si="1"/>
        <v>#REF!</v>
      </c>
    </row>
    <row r="32" spans="1:7" x14ac:dyDescent="0.2">
      <c r="A32" s="8">
        <v>1996</v>
      </c>
      <c r="B32" s="2">
        <v>110.262987</v>
      </c>
      <c r="C32" s="2">
        <v>7164.1157429999976</v>
      </c>
      <c r="D32" s="2">
        <v>14638.810634000001</v>
      </c>
      <c r="E32" s="11">
        <f t="shared" si="0"/>
        <v>21.913189363999997</v>
      </c>
      <c r="F32" s="11" t="e">
        <f>#REF!/1000</f>
        <v>#REF!</v>
      </c>
      <c r="G32" s="11" t="e">
        <f t="shared" si="1"/>
        <v>#REF!</v>
      </c>
    </row>
    <row r="33" spans="1:10" x14ac:dyDescent="0.2">
      <c r="A33" s="8">
        <v>1997</v>
      </c>
      <c r="B33" s="2">
        <v>164.87309200000001</v>
      </c>
      <c r="C33" s="2">
        <v>6598.827334999999</v>
      </c>
      <c r="D33" s="2">
        <v>9289.6020479999988</v>
      </c>
      <c r="E33" s="11">
        <f t="shared" si="0"/>
        <v>16.053302474999995</v>
      </c>
      <c r="F33" s="11" t="e">
        <f>#REF!/1000</f>
        <v>#REF!</v>
      </c>
      <c r="G33" s="11" t="e">
        <f t="shared" si="1"/>
        <v>#REF!</v>
      </c>
    </row>
    <row r="34" spans="1:10" x14ac:dyDescent="0.2">
      <c r="A34" s="8">
        <v>1998</v>
      </c>
      <c r="B34" s="2">
        <v>75.264882</v>
      </c>
      <c r="C34" s="2">
        <v>5998.3033540000006</v>
      </c>
      <c r="D34" s="2">
        <v>23401.946035000004</v>
      </c>
      <c r="E34" s="11">
        <f t="shared" si="0"/>
        <v>29.475514271000009</v>
      </c>
      <c r="F34" s="11" t="e">
        <f>#REF!/1000</f>
        <v>#REF!</v>
      </c>
      <c r="G34" s="11" t="e">
        <f t="shared" si="1"/>
        <v>#REF!</v>
      </c>
    </row>
    <row r="35" spans="1:10" x14ac:dyDescent="0.2">
      <c r="A35" s="8">
        <v>1999</v>
      </c>
      <c r="B35" s="2">
        <v>3291.9949300000003</v>
      </c>
      <c r="C35" s="2">
        <v>8363.201705999998</v>
      </c>
      <c r="D35" s="2">
        <v>38224.996530000004</v>
      </c>
      <c r="E35" s="11">
        <f t="shared" si="0"/>
        <v>49.880193166000005</v>
      </c>
      <c r="F35" s="11" t="e">
        <f>#REF!/1000</f>
        <v>#REF!</v>
      </c>
      <c r="G35" s="11" t="e">
        <f t="shared" si="1"/>
        <v>#REF!</v>
      </c>
    </row>
    <row r="36" spans="1:10" x14ac:dyDescent="0.2">
      <c r="A36" s="8">
        <v>2000</v>
      </c>
      <c r="B36" s="2">
        <v>27.875499999999999</v>
      </c>
      <c r="C36" s="2">
        <v>6141.7198370000006</v>
      </c>
      <c r="D36" s="2">
        <v>11671.428478999998</v>
      </c>
      <c r="E36" s="11">
        <f t="shared" si="0"/>
        <v>17.841023816</v>
      </c>
      <c r="F36" s="11" t="e">
        <f>#REF!/1000</f>
        <v>#REF!</v>
      </c>
      <c r="G36" s="11" t="e">
        <f t="shared" si="1"/>
        <v>#REF!</v>
      </c>
    </row>
    <row r="37" spans="1:10" x14ac:dyDescent="0.2">
      <c r="A37" s="8">
        <v>2001</v>
      </c>
      <c r="B37" s="2">
        <v>895.12703099999999</v>
      </c>
      <c r="C37" s="2">
        <v>34976.843838999994</v>
      </c>
      <c r="D37" s="2">
        <v>15150.906980000002</v>
      </c>
      <c r="E37" s="11">
        <f t="shared" si="0"/>
        <v>51.022877849999993</v>
      </c>
      <c r="F37" s="11" t="e">
        <f>#REF!/1000</f>
        <v>#REF!</v>
      </c>
      <c r="G37" s="11" t="e">
        <f t="shared" si="1"/>
        <v>#REF!</v>
      </c>
    </row>
    <row r="38" spans="1:10" x14ac:dyDescent="0.2">
      <c r="A38" s="8">
        <v>2002</v>
      </c>
      <c r="B38" s="2">
        <v>6.6715049999999998</v>
      </c>
      <c r="C38" s="2">
        <v>4071.2933460000008</v>
      </c>
      <c r="D38" s="2">
        <v>18604.191741000002</v>
      </c>
      <c r="E38" s="11">
        <f t="shared" si="0"/>
        <v>22.682156592000002</v>
      </c>
      <c r="F38" s="11" t="e">
        <f>#REF!/1000</f>
        <v>#REF!</v>
      </c>
      <c r="G38" s="11" t="e">
        <f t="shared" si="1"/>
        <v>#REF!</v>
      </c>
      <c r="J38" t="s">
        <v>16</v>
      </c>
    </row>
    <row r="39" spans="1:10" x14ac:dyDescent="0.2">
      <c r="A39" s="8">
        <v>2003</v>
      </c>
      <c r="B39" s="2">
        <v>582.09179700000004</v>
      </c>
      <c r="C39" s="2">
        <v>4226.8670640000009</v>
      </c>
      <c r="D39" s="2">
        <v>22967.574200000003</v>
      </c>
      <c r="E39" s="11">
        <f t="shared" si="0"/>
        <v>27.776533061000002</v>
      </c>
      <c r="F39" s="11" t="e">
        <f>#REF!/1000</f>
        <v>#REF!</v>
      </c>
      <c r="G39" s="11" t="e">
        <f t="shared" si="1"/>
        <v>#REF!</v>
      </c>
      <c r="J39" s="20"/>
    </row>
    <row r="40" spans="1:10" x14ac:dyDescent="0.2">
      <c r="A40" s="8">
        <v>2004</v>
      </c>
      <c r="B40" s="2">
        <v>3479.5937350000004</v>
      </c>
      <c r="C40" s="2">
        <v>4571.8757349999996</v>
      </c>
      <c r="D40" s="2">
        <v>53658.354649000015</v>
      </c>
      <c r="E40" s="11">
        <f t="shared" si="0"/>
        <v>61.709824119000011</v>
      </c>
      <c r="F40" s="11" t="e">
        <f>#REF!/1000</f>
        <v>#REF!</v>
      </c>
      <c r="G40" s="11" t="e">
        <f t="shared" si="1"/>
        <v>#REF!</v>
      </c>
      <c r="J40" t="s">
        <v>17</v>
      </c>
    </row>
    <row r="41" spans="1:10" x14ac:dyDescent="0.2">
      <c r="A41" s="8">
        <v>2005</v>
      </c>
      <c r="B41" s="2">
        <v>330.25273500000003</v>
      </c>
      <c r="C41" s="2">
        <v>6685.5902650000007</v>
      </c>
      <c r="D41" s="2">
        <v>126608.14202099996</v>
      </c>
      <c r="E41" s="11">
        <f t="shared" si="0"/>
        <v>133.62398502099998</v>
      </c>
      <c r="F41" s="11" t="e">
        <f>#REF!/1000</f>
        <v>#REF!</v>
      </c>
      <c r="G41" s="11" t="e">
        <f t="shared" si="1"/>
        <v>#REF!</v>
      </c>
    </row>
    <row r="42" spans="1:10" x14ac:dyDescent="0.2">
      <c r="A42" s="8">
        <v>2006</v>
      </c>
      <c r="B42" s="2">
        <v>96.447023999999999</v>
      </c>
      <c r="C42" s="2">
        <v>6068.8445569999994</v>
      </c>
      <c r="D42" s="2">
        <v>14891.975125999998</v>
      </c>
      <c r="E42" s="11">
        <f t="shared" si="0"/>
        <v>21.057266706999997</v>
      </c>
      <c r="F42" s="11" t="e">
        <f>#REF!/1000</f>
        <v>#REF!</v>
      </c>
      <c r="G42" s="11" t="e">
        <f t="shared" si="1"/>
        <v>#REF!</v>
      </c>
    </row>
    <row r="43" spans="1:10" x14ac:dyDescent="0.2">
      <c r="A43" s="8">
        <v>2007</v>
      </c>
      <c r="B43" s="2">
        <v>648.7442850000001</v>
      </c>
      <c r="C43" s="2">
        <v>6682.0854129999998</v>
      </c>
      <c r="D43" s="2">
        <v>27347.826013999998</v>
      </c>
      <c r="E43" s="11">
        <f t="shared" si="0"/>
        <v>34.678655712000001</v>
      </c>
      <c r="F43" s="11" t="e">
        <f>#REF!/1000</f>
        <v>#REF!</v>
      </c>
      <c r="G43" s="11" t="e">
        <f t="shared" si="1"/>
        <v>#REF!</v>
      </c>
    </row>
    <row r="44" spans="1:10" x14ac:dyDescent="0.2">
      <c r="A44" s="8">
        <v>2008</v>
      </c>
      <c r="B44" s="2">
        <v>470.02087500000005</v>
      </c>
      <c r="C44" s="2">
        <v>9350.9314030000005</v>
      </c>
      <c r="D44" s="2">
        <v>48863.747321999988</v>
      </c>
      <c r="E44" s="11">
        <f t="shared" si="0"/>
        <v>58.684699599999995</v>
      </c>
      <c r="F44" s="11" t="e">
        <f>#REF!/1000</f>
        <v>#REF!</v>
      </c>
      <c r="G44" s="11" t="e">
        <f t="shared" si="1"/>
        <v>#REF!</v>
      </c>
    </row>
    <row r="45" spans="1:10" x14ac:dyDescent="0.2">
      <c r="A45" s="8">
        <v>2009</v>
      </c>
      <c r="B45" s="2">
        <v>681.45939799999996</v>
      </c>
      <c r="C45" s="2">
        <v>4394.2136609999998</v>
      </c>
      <c r="D45" s="2">
        <v>23944.55123600001</v>
      </c>
      <c r="E45" s="11">
        <f t="shared" si="0"/>
        <v>29.020224295000013</v>
      </c>
      <c r="F45" s="11" t="e">
        <f>#REF!/1000</f>
        <v>#REF!</v>
      </c>
      <c r="G45" s="11" t="e">
        <f t="shared" si="1"/>
        <v>#REF!</v>
      </c>
    </row>
    <row r="46" spans="1:10" x14ac:dyDescent="0.2">
      <c r="A46" s="8">
        <v>2010</v>
      </c>
      <c r="B46" s="2">
        <v>14862.161181999998</v>
      </c>
      <c r="C46" s="2">
        <v>5253.4555990000008</v>
      </c>
      <c r="D46" s="2">
        <v>33319.636354999988</v>
      </c>
      <c r="E46" s="11">
        <f t="shared" si="0"/>
        <v>53.435253135999986</v>
      </c>
      <c r="F46" s="11" t="e">
        <f>#REF!/1000</f>
        <v>#REF!</v>
      </c>
      <c r="G46" s="11" t="e">
        <f t="shared" si="1"/>
        <v>#REF!</v>
      </c>
    </row>
    <row r="47" spans="1:10" x14ac:dyDescent="0.2">
      <c r="A47" s="8">
        <v>2011</v>
      </c>
      <c r="B47" s="2">
        <v>57219.831639999997</v>
      </c>
      <c r="C47" s="2">
        <v>6856.1084119999996</v>
      </c>
      <c r="D47" s="2">
        <v>70273.695546000032</v>
      </c>
      <c r="E47" s="11">
        <f t="shared" si="0"/>
        <v>134.34963559800002</v>
      </c>
      <c r="F47" s="11" t="e">
        <f>#REF!/1000</f>
        <v>#REF!</v>
      </c>
      <c r="G47" s="11" t="e">
        <f t="shared" si="1"/>
        <v>#REF!</v>
      </c>
    </row>
    <row r="48" spans="1:10" x14ac:dyDescent="0.2">
      <c r="A48" s="8">
        <v>2012</v>
      </c>
      <c r="B48" s="2">
        <v>1787.9460859999999</v>
      </c>
      <c r="C48" s="2">
        <v>6145.720215999997</v>
      </c>
      <c r="D48" s="2">
        <v>67931.003597000032</v>
      </c>
      <c r="E48" s="11">
        <f t="shared" si="0"/>
        <v>75.864669899000035</v>
      </c>
      <c r="F48" s="11" t="e">
        <f>#REF!/1000</f>
        <v>#REF!</v>
      </c>
      <c r="G48" s="11" t="e">
        <f t="shared" si="1"/>
        <v>#REF!</v>
      </c>
    </row>
    <row r="49" spans="1:7" x14ac:dyDescent="0.2">
      <c r="A49" s="8">
        <v>2013</v>
      </c>
      <c r="B49" s="2">
        <v>46.360664999999997</v>
      </c>
      <c r="C49" s="2">
        <v>7967.8410929999982</v>
      </c>
      <c r="D49" s="2">
        <v>36852.03408100002</v>
      </c>
      <c r="E49" s="11">
        <f>SUM(B49:D49)/1000</f>
        <v>44.866235839000012</v>
      </c>
      <c r="F49" s="11" t="e">
        <f>#REF!/1000</f>
        <v>#REF!</v>
      </c>
      <c r="G49" s="11" t="e">
        <f t="shared" si="1"/>
        <v>#REF!</v>
      </c>
    </row>
    <row r="50" spans="1:7" x14ac:dyDescent="0.2">
      <c r="A50" s="8">
        <v>2014</v>
      </c>
      <c r="B50" s="2">
        <v>317.20134699999994</v>
      </c>
      <c r="C50" s="2">
        <v>7136.1053890000012</v>
      </c>
      <c r="D50" s="2">
        <v>29058.045556000005</v>
      </c>
      <c r="E50" s="11">
        <f t="shared" si="0"/>
        <v>36.511352292000005</v>
      </c>
      <c r="F50" s="11" t="e">
        <f>#REF!/1000</f>
        <v>#REF!</v>
      </c>
      <c r="G50" s="11" t="e">
        <f t="shared" si="1"/>
        <v>#REF!</v>
      </c>
    </row>
    <row r="51" spans="1:7" x14ac:dyDescent="0.2">
      <c r="A51" s="8">
        <v>2015</v>
      </c>
      <c r="B51" s="2">
        <v>516.62949000000003</v>
      </c>
      <c r="C51" s="2">
        <v>9378.567688000001</v>
      </c>
      <c r="D51" s="2">
        <v>27550.273883000005</v>
      </c>
      <c r="E51" s="11">
        <f t="shared" ref="E51:E52" si="2">SUM(B51:D51)/1000</f>
        <v>37.445471061000006</v>
      </c>
      <c r="F51" s="11" t="e">
        <f>#REF!/1000</f>
        <v>#REF!</v>
      </c>
      <c r="G51" s="11" t="e">
        <f t="shared" ref="G51:G52" si="3">E51-F51</f>
        <v>#REF!</v>
      </c>
    </row>
    <row r="52" spans="1:7" x14ac:dyDescent="0.2">
      <c r="A52" s="8">
        <v>2016</v>
      </c>
      <c r="B52" s="3">
        <v>8996.1603730000006</v>
      </c>
      <c r="C52" s="3">
        <v>6857.4473270000008</v>
      </c>
      <c r="D52" s="3">
        <v>35487.255354999987</v>
      </c>
      <c r="E52" s="11">
        <f t="shared" si="2"/>
        <v>51.340863054999986</v>
      </c>
      <c r="F52" s="11" t="e">
        <f>#REF!/1000</f>
        <v>#REF!</v>
      </c>
      <c r="G52" s="11" t="e">
        <f t="shared" si="3"/>
        <v>#REF!</v>
      </c>
    </row>
    <row r="53" spans="1:7" x14ac:dyDescent="0.2">
      <c r="B53" s="2"/>
      <c r="C53" s="2"/>
      <c r="D53" s="10"/>
      <c r="E53" s="2"/>
    </row>
    <row r="54" spans="1:7" x14ac:dyDescent="0.2">
      <c r="B54" s="2"/>
      <c r="C54" s="2"/>
      <c r="D54" s="2"/>
      <c r="E54" s="2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zoomScale="130" zoomScaleNormal="130" workbookViewId="0">
      <selection activeCell="D3" sqref="D3"/>
    </sheetView>
  </sheetViews>
  <sheetFormatPr defaultRowHeight="12.75" x14ac:dyDescent="0.2"/>
  <sheetData>
    <row r="2" spans="1:5" ht="15" x14ac:dyDescent="0.2">
      <c r="A2" s="19"/>
      <c r="D2" t="s">
        <v>28</v>
      </c>
    </row>
    <row r="3" spans="1:5" x14ac:dyDescent="0.2">
      <c r="D3" s="23" t="s">
        <v>93</v>
      </c>
    </row>
    <row r="13" spans="1:5" x14ac:dyDescent="0.2">
      <c r="D13" t="s">
        <v>22</v>
      </c>
      <c r="E13" t="s">
        <v>27</v>
      </c>
    </row>
    <row r="14" spans="1:5" x14ac:dyDescent="0.2">
      <c r="C14" t="s">
        <v>23</v>
      </c>
      <c r="D14" s="22">
        <v>0.95257999999999998</v>
      </c>
      <c r="E14">
        <v>4</v>
      </c>
    </row>
    <row r="15" spans="1:5" x14ac:dyDescent="0.2">
      <c r="C15" t="s">
        <v>24</v>
      </c>
      <c r="D15" s="22">
        <v>4.8726500000000001</v>
      </c>
      <c r="E15">
        <v>6</v>
      </c>
    </row>
    <row r="16" spans="1:5" x14ac:dyDescent="0.2">
      <c r="C16" t="s">
        <v>25</v>
      </c>
      <c r="D16" s="22">
        <v>7.4109000000000007</v>
      </c>
      <c r="E16">
        <v>15</v>
      </c>
    </row>
    <row r="17" spans="3:5" x14ac:dyDescent="0.2">
      <c r="C17" t="s">
        <v>26</v>
      </c>
      <c r="D17" s="22">
        <v>8.0955700000000004</v>
      </c>
      <c r="E17">
        <v>20</v>
      </c>
    </row>
    <row r="18" spans="3:5" x14ac:dyDescent="0.2">
      <c r="D18" s="22"/>
    </row>
    <row r="19" spans="3:5" x14ac:dyDescent="0.2">
      <c r="D19" s="2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1"/>
  <sheetViews>
    <sheetView workbookViewId="0">
      <selection activeCell="D3" sqref="D3"/>
    </sheetView>
  </sheetViews>
  <sheetFormatPr defaultRowHeight="12.75" x14ac:dyDescent="0.2"/>
  <cols>
    <col min="4" max="7" width="0" hidden="1" customWidth="1"/>
  </cols>
  <sheetData>
    <row r="1" spans="2:7" x14ac:dyDescent="0.2">
      <c r="C1" t="s">
        <v>13</v>
      </c>
    </row>
    <row r="2" spans="2:7" x14ac:dyDescent="0.2">
      <c r="C2" s="23" t="s">
        <v>94</v>
      </c>
    </row>
    <row r="6" spans="2:7" x14ac:dyDescent="0.2">
      <c r="B6" s="26"/>
      <c r="C6" s="26" t="s">
        <v>7</v>
      </c>
      <c r="D6" t="s">
        <v>29</v>
      </c>
      <c r="E6" t="s">
        <v>11</v>
      </c>
      <c r="F6" t="s">
        <v>30</v>
      </c>
      <c r="G6" t="s">
        <v>31</v>
      </c>
    </row>
    <row r="7" spans="2:7" x14ac:dyDescent="0.2">
      <c r="B7" s="26" t="s">
        <v>32</v>
      </c>
      <c r="C7" s="27">
        <v>0.70463999999999993</v>
      </c>
      <c r="D7" t="s">
        <v>33</v>
      </c>
      <c r="E7" t="s">
        <v>9</v>
      </c>
      <c r="F7">
        <v>704.64</v>
      </c>
      <c r="G7">
        <v>891.95</v>
      </c>
    </row>
    <row r="8" spans="2:7" x14ac:dyDescent="0.2">
      <c r="B8" s="26" t="s">
        <v>34</v>
      </c>
      <c r="C8" s="27">
        <v>0.91864999999999997</v>
      </c>
      <c r="D8" t="s">
        <v>35</v>
      </c>
      <c r="E8" t="s">
        <v>9</v>
      </c>
      <c r="F8">
        <v>918.65</v>
      </c>
      <c r="G8">
        <v>1200</v>
      </c>
    </row>
    <row r="9" spans="2:7" x14ac:dyDescent="0.2">
      <c r="B9" s="26" t="s">
        <v>36</v>
      </c>
      <c r="C9" s="27">
        <v>0.93332999999999999</v>
      </c>
      <c r="D9" t="s">
        <v>37</v>
      </c>
      <c r="E9" t="s">
        <v>9</v>
      </c>
      <c r="F9">
        <v>933.33</v>
      </c>
      <c r="G9">
        <v>1418.2</v>
      </c>
    </row>
    <row r="10" spans="2:7" x14ac:dyDescent="0.2">
      <c r="B10" s="26" t="s">
        <v>38</v>
      </c>
      <c r="C10" s="27">
        <v>1.07636</v>
      </c>
      <c r="D10" t="s">
        <v>39</v>
      </c>
      <c r="E10" t="s">
        <v>20</v>
      </c>
      <c r="F10">
        <v>1076.3599999999999</v>
      </c>
      <c r="G10">
        <v>3746.15</v>
      </c>
    </row>
    <row r="11" spans="2:7" x14ac:dyDescent="0.2">
      <c r="B11" s="26" t="s">
        <v>40</v>
      </c>
      <c r="C11" s="27">
        <v>1.20434</v>
      </c>
      <c r="D11" t="s">
        <v>41</v>
      </c>
      <c r="E11" t="s">
        <v>9</v>
      </c>
      <c r="F11">
        <v>1204.3399999999999</v>
      </c>
      <c r="G11">
        <v>1661.16</v>
      </c>
    </row>
    <row r="12" spans="2:7" x14ac:dyDescent="0.2">
      <c r="B12" s="26" t="s">
        <v>43</v>
      </c>
      <c r="C12" s="27">
        <v>1.27172</v>
      </c>
      <c r="D12" t="s">
        <v>42</v>
      </c>
      <c r="E12" t="s">
        <v>9</v>
      </c>
      <c r="F12">
        <v>1271.72</v>
      </c>
      <c r="G12">
        <v>1434.76</v>
      </c>
    </row>
    <row r="13" spans="2:7" x14ac:dyDescent="0.2">
      <c r="B13" s="26" t="s">
        <v>43</v>
      </c>
      <c r="C13" s="27">
        <v>1.38259</v>
      </c>
      <c r="D13" t="s">
        <v>44</v>
      </c>
      <c r="E13" t="s">
        <v>9</v>
      </c>
      <c r="F13">
        <v>1382.59</v>
      </c>
      <c r="G13">
        <v>2869.52</v>
      </c>
    </row>
    <row r="14" spans="2:7" x14ac:dyDescent="0.2">
      <c r="B14" s="26" t="s">
        <v>45</v>
      </c>
      <c r="C14" s="27">
        <v>1.5047200000000001</v>
      </c>
      <c r="D14" t="s">
        <v>46</v>
      </c>
      <c r="E14" t="s">
        <v>9</v>
      </c>
      <c r="F14">
        <v>1504.72</v>
      </c>
      <c r="G14">
        <v>2314.96</v>
      </c>
    </row>
    <row r="15" spans="2:7" x14ac:dyDescent="0.2">
      <c r="B15" s="26" t="s">
        <v>47</v>
      </c>
      <c r="C15" s="27">
        <v>2.7820800000000001</v>
      </c>
      <c r="D15" t="s">
        <v>48</v>
      </c>
      <c r="E15" t="s">
        <v>21</v>
      </c>
      <c r="F15">
        <v>2782.08</v>
      </c>
      <c r="G15">
        <v>3952.51</v>
      </c>
    </row>
    <row r="16" spans="2:7" x14ac:dyDescent="0.2">
      <c r="B16" s="26" t="s">
        <v>49</v>
      </c>
      <c r="C16" s="27">
        <v>2.9962800000000001</v>
      </c>
      <c r="D16" t="s">
        <v>50</v>
      </c>
      <c r="E16" t="s">
        <v>9</v>
      </c>
      <c r="F16">
        <v>2996.28</v>
      </c>
      <c r="G16">
        <v>4582.55</v>
      </c>
    </row>
    <row r="41" spans="10:10" x14ac:dyDescent="0.2">
      <c r="J41" s="31" t="s">
        <v>92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20"/>
  <sheetViews>
    <sheetView workbookViewId="0">
      <selection activeCell="D3" sqref="D3"/>
    </sheetView>
  </sheetViews>
  <sheetFormatPr defaultColWidth="9.140625" defaultRowHeight="12.75" x14ac:dyDescent="0.2"/>
  <cols>
    <col min="1" max="1" width="9.140625" style="13"/>
    <col min="2" max="2" width="7.28515625" style="13" customWidth="1"/>
    <col min="3" max="3" width="12.42578125" style="13" customWidth="1"/>
    <col min="4" max="4" width="30.5703125" style="13" customWidth="1"/>
    <col min="5" max="5" width="22" style="13" customWidth="1"/>
    <col min="6" max="6" width="18.140625" style="13" customWidth="1"/>
    <col min="7" max="7" width="20.28515625" style="13" customWidth="1"/>
    <col min="8" max="8" width="4.42578125" style="13" customWidth="1"/>
    <col min="9" max="10" width="9.140625" style="13"/>
    <col min="11" max="12" width="0" style="13" hidden="1" customWidth="1"/>
    <col min="13" max="16384" width="9.140625" style="13"/>
  </cols>
  <sheetData>
    <row r="4" spans="2:6" x14ac:dyDescent="0.2">
      <c r="B4" s="12" t="s">
        <v>19</v>
      </c>
    </row>
    <row r="5" spans="2:6" x14ac:dyDescent="0.2">
      <c r="B5" s="12" t="s">
        <v>95</v>
      </c>
    </row>
    <row r="7" spans="2:6" s="16" customFormat="1" ht="14.25" x14ac:dyDescent="0.2">
      <c r="B7" s="14" t="s">
        <v>10</v>
      </c>
      <c r="C7" s="14" t="s">
        <v>11</v>
      </c>
      <c r="D7" s="15" t="s">
        <v>12</v>
      </c>
      <c r="E7" s="14" t="s">
        <v>29</v>
      </c>
      <c r="F7" s="14" t="s">
        <v>56</v>
      </c>
    </row>
    <row r="8" spans="2:6" x14ac:dyDescent="0.2">
      <c r="B8" s="17">
        <v>1</v>
      </c>
      <c r="C8" s="13">
        <v>1980</v>
      </c>
      <c r="D8" s="13" t="s">
        <v>51</v>
      </c>
      <c r="E8" s="28" t="s">
        <v>57</v>
      </c>
      <c r="F8" s="13">
        <v>34.4</v>
      </c>
    </row>
    <row r="9" spans="2:6" x14ac:dyDescent="0.2">
      <c r="B9" s="17">
        <v>2</v>
      </c>
      <c r="C9" s="13">
        <v>1999</v>
      </c>
      <c r="D9" s="13" t="s">
        <v>52</v>
      </c>
      <c r="E9" s="28" t="s">
        <v>58</v>
      </c>
      <c r="F9" s="13">
        <v>28.8</v>
      </c>
    </row>
    <row r="10" spans="2:6" x14ac:dyDescent="0.2">
      <c r="B10" s="17">
        <v>3</v>
      </c>
      <c r="C10" s="13">
        <v>1976</v>
      </c>
      <c r="D10" s="13" t="s">
        <v>51</v>
      </c>
      <c r="E10" s="17" t="s">
        <v>59</v>
      </c>
      <c r="F10" s="13">
        <v>14.6</v>
      </c>
    </row>
    <row r="11" spans="2:6" x14ac:dyDescent="0.2">
      <c r="B11" s="17">
        <v>4</v>
      </c>
      <c r="C11" s="13">
        <v>2012</v>
      </c>
      <c r="D11" s="13" t="s">
        <v>51</v>
      </c>
      <c r="E11" s="28" t="s">
        <v>60</v>
      </c>
      <c r="F11" s="13">
        <v>17.3</v>
      </c>
    </row>
    <row r="12" spans="2:6" x14ac:dyDescent="0.2">
      <c r="B12" s="17">
        <v>5</v>
      </c>
      <c r="C12" s="13">
        <v>1977</v>
      </c>
      <c r="D12" s="13" t="s">
        <v>53</v>
      </c>
      <c r="E12" s="28" t="s">
        <v>61</v>
      </c>
      <c r="F12" s="13">
        <v>6.7</v>
      </c>
    </row>
    <row r="13" spans="2:6" x14ac:dyDescent="0.2">
      <c r="B13" s="17">
        <v>6</v>
      </c>
      <c r="C13" s="13">
        <v>2016</v>
      </c>
      <c r="D13" s="13" t="s">
        <v>51</v>
      </c>
      <c r="E13" s="28" t="s">
        <v>65</v>
      </c>
      <c r="F13" s="13">
        <v>6</v>
      </c>
    </row>
    <row r="14" spans="2:6" x14ac:dyDescent="0.2">
      <c r="B14" s="17">
        <v>7</v>
      </c>
      <c r="C14" s="13">
        <v>1999</v>
      </c>
      <c r="D14" s="13" t="s">
        <v>54</v>
      </c>
      <c r="E14" s="28" t="s">
        <v>62</v>
      </c>
      <c r="F14" s="13">
        <v>4.9000000000000004</v>
      </c>
    </row>
    <row r="15" spans="2:6" x14ac:dyDescent="0.2">
      <c r="B15" s="17">
        <v>8</v>
      </c>
      <c r="C15" s="13">
        <v>1979</v>
      </c>
      <c r="D15" s="13" t="s">
        <v>55</v>
      </c>
      <c r="E15" s="28" t="s">
        <v>66</v>
      </c>
      <c r="F15" s="13">
        <v>4.5999999999999996</v>
      </c>
    </row>
    <row r="16" spans="2:6" x14ac:dyDescent="0.2">
      <c r="B16" s="17">
        <v>9</v>
      </c>
      <c r="C16" s="13">
        <v>2009</v>
      </c>
      <c r="D16" s="13" t="s">
        <v>51</v>
      </c>
      <c r="E16" s="28" t="s">
        <v>63</v>
      </c>
      <c r="F16" s="13">
        <v>4</v>
      </c>
    </row>
    <row r="17" spans="2:6" x14ac:dyDescent="0.2">
      <c r="B17" s="17">
        <v>10</v>
      </c>
      <c r="C17" s="13">
        <v>1997</v>
      </c>
      <c r="D17" s="13" t="s">
        <v>51</v>
      </c>
      <c r="E17" s="28" t="s">
        <v>64</v>
      </c>
      <c r="F17" s="13">
        <v>3</v>
      </c>
    </row>
    <row r="18" spans="2:6" x14ac:dyDescent="0.2">
      <c r="B18" s="17"/>
      <c r="E18" s="28"/>
    </row>
    <row r="20" spans="2:6" x14ac:dyDescent="0.2">
      <c r="B20" s="29" t="s">
        <v>67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workbookViewId="0">
      <selection activeCell="D3" sqref="D3"/>
    </sheetView>
  </sheetViews>
  <sheetFormatPr defaultRowHeight="12.75" x14ac:dyDescent="0.2"/>
  <cols>
    <col min="1" max="1" width="30.42578125" customWidth="1"/>
    <col min="13" max="13" width="7.140625" customWidth="1"/>
    <col min="14" max="14" width="9.140625" customWidth="1"/>
    <col min="15" max="19" width="9.140625" hidden="1" customWidth="1"/>
    <col min="20" max="20" width="9.140625" customWidth="1"/>
  </cols>
  <sheetData>
    <row r="1" spans="1:16" x14ac:dyDescent="0.2">
      <c r="A1" s="18" t="s">
        <v>14</v>
      </c>
    </row>
    <row r="2" spans="1:16" ht="21" x14ac:dyDescent="0.2">
      <c r="A2" s="24" t="s">
        <v>97</v>
      </c>
      <c r="D2" t="s">
        <v>7</v>
      </c>
      <c r="O2" t="s">
        <v>68</v>
      </c>
      <c r="P2" t="s">
        <v>69</v>
      </c>
    </row>
    <row r="3" spans="1:16" x14ac:dyDescent="0.2">
      <c r="C3" t="s">
        <v>70</v>
      </c>
      <c r="D3" s="22">
        <f>SUM(P3:P12)/1000000</f>
        <v>2.480982</v>
      </c>
      <c r="O3">
        <v>1978</v>
      </c>
      <c r="P3">
        <v>147719</v>
      </c>
    </row>
    <row r="4" spans="1:16" x14ac:dyDescent="0.2">
      <c r="C4" t="s">
        <v>71</v>
      </c>
      <c r="D4" s="22">
        <f>SUM(P13:P22)/1000000</f>
        <v>5.6577729999999997</v>
      </c>
      <c r="O4">
        <v>1979</v>
      </c>
      <c r="P4">
        <v>483281</v>
      </c>
    </row>
    <row r="5" spans="1:16" x14ac:dyDescent="0.2">
      <c r="C5" t="s">
        <v>72</v>
      </c>
      <c r="D5" s="22">
        <f>SUM(P23:P32)/1000000</f>
        <v>25.641760000000001</v>
      </c>
      <c r="O5">
        <v>1980</v>
      </c>
      <c r="P5">
        <v>230414</v>
      </c>
    </row>
    <row r="6" spans="1:16" x14ac:dyDescent="0.2">
      <c r="C6" t="s">
        <v>73</v>
      </c>
      <c r="D6" s="22">
        <f>SUM(P33:P41)/1000000</f>
        <v>21.519745620999998</v>
      </c>
      <c r="E6" s="22">
        <f>D10</f>
        <v>0</v>
      </c>
      <c r="O6">
        <v>1981</v>
      </c>
      <c r="P6">
        <v>127118</v>
      </c>
    </row>
    <row r="7" spans="1:16" x14ac:dyDescent="0.2">
      <c r="O7">
        <v>1982</v>
      </c>
      <c r="P7">
        <v>198296</v>
      </c>
    </row>
    <row r="8" spans="1:16" x14ac:dyDescent="0.2">
      <c r="O8">
        <v>1983</v>
      </c>
      <c r="P8">
        <v>439455</v>
      </c>
    </row>
    <row r="9" spans="1:16" x14ac:dyDescent="0.2">
      <c r="O9">
        <v>1984</v>
      </c>
      <c r="P9">
        <v>254643</v>
      </c>
    </row>
    <row r="10" spans="1:16" x14ac:dyDescent="0.2">
      <c r="B10" t="s">
        <v>90</v>
      </c>
      <c r="C10">
        <v>2016</v>
      </c>
      <c r="D10" s="22"/>
      <c r="O10">
        <v>1985</v>
      </c>
      <c r="P10">
        <v>368239</v>
      </c>
    </row>
    <row r="11" spans="1:16" x14ac:dyDescent="0.2">
      <c r="O11">
        <v>1986</v>
      </c>
      <c r="P11">
        <v>126385</v>
      </c>
    </row>
    <row r="12" spans="1:16" x14ac:dyDescent="0.2">
      <c r="O12">
        <v>1987</v>
      </c>
      <c r="P12">
        <v>105432</v>
      </c>
    </row>
    <row r="13" spans="1:16" x14ac:dyDescent="0.2">
      <c r="O13">
        <v>1988</v>
      </c>
      <c r="P13">
        <v>51023</v>
      </c>
    </row>
    <row r="14" spans="1:16" x14ac:dyDescent="0.2">
      <c r="O14">
        <v>1989</v>
      </c>
      <c r="P14">
        <v>661658</v>
      </c>
    </row>
    <row r="15" spans="1:16" x14ac:dyDescent="0.2">
      <c r="O15">
        <v>1990</v>
      </c>
      <c r="P15">
        <v>167897</v>
      </c>
    </row>
    <row r="16" spans="1:16" x14ac:dyDescent="0.2">
      <c r="O16">
        <v>1991</v>
      </c>
      <c r="P16">
        <v>353682</v>
      </c>
    </row>
    <row r="17" spans="2:19" x14ac:dyDescent="0.2">
      <c r="O17">
        <v>1992</v>
      </c>
      <c r="P17">
        <v>710225</v>
      </c>
    </row>
    <row r="18" spans="2:19" x14ac:dyDescent="0.2">
      <c r="O18">
        <v>1993</v>
      </c>
      <c r="P18">
        <v>659059</v>
      </c>
    </row>
    <row r="19" spans="2:19" x14ac:dyDescent="0.2">
      <c r="O19">
        <v>1994</v>
      </c>
      <c r="P19">
        <v>411075</v>
      </c>
    </row>
    <row r="20" spans="2:19" x14ac:dyDescent="0.2">
      <c r="O20">
        <v>1995</v>
      </c>
      <c r="P20">
        <v>1295578</v>
      </c>
      <c r="S20" s="30">
        <v>452569.54700000002</v>
      </c>
    </row>
    <row r="21" spans="2:19" x14ac:dyDescent="0.2">
      <c r="O21">
        <v>1996</v>
      </c>
      <c r="P21">
        <v>828039</v>
      </c>
      <c r="S21" s="30">
        <v>2101507.4470000002</v>
      </c>
    </row>
    <row r="22" spans="2:19" x14ac:dyDescent="0.2">
      <c r="O22">
        <v>1997</v>
      </c>
      <c r="P22">
        <v>519537</v>
      </c>
      <c r="S22" s="30">
        <v>294575.37900000002</v>
      </c>
    </row>
    <row r="23" spans="2:19" x14ac:dyDescent="0.2">
      <c r="B23" t="s">
        <v>90</v>
      </c>
      <c r="C23" t="s">
        <v>91</v>
      </c>
      <c r="O23">
        <v>1998</v>
      </c>
      <c r="P23">
        <v>886352</v>
      </c>
      <c r="S23" s="30">
        <v>276084.24800000002</v>
      </c>
    </row>
    <row r="24" spans="2:19" x14ac:dyDescent="0.2">
      <c r="O24">
        <v>1999</v>
      </c>
      <c r="P24">
        <v>754955</v>
      </c>
    </row>
    <row r="25" spans="2:19" x14ac:dyDescent="0.2">
      <c r="O25">
        <v>2000</v>
      </c>
      <c r="P25">
        <v>251721</v>
      </c>
    </row>
    <row r="26" spans="2:19" x14ac:dyDescent="0.2">
      <c r="O26">
        <v>2001</v>
      </c>
      <c r="P26">
        <v>1276957</v>
      </c>
    </row>
    <row r="27" spans="2:19" x14ac:dyDescent="0.2">
      <c r="O27">
        <v>2002</v>
      </c>
      <c r="P27">
        <v>433649</v>
      </c>
    </row>
    <row r="28" spans="2:19" x14ac:dyDescent="0.2">
      <c r="O28">
        <v>2003</v>
      </c>
      <c r="P28">
        <v>780776</v>
      </c>
    </row>
    <row r="29" spans="2:19" x14ac:dyDescent="0.2">
      <c r="O29">
        <v>2004</v>
      </c>
      <c r="P29">
        <v>2232421</v>
      </c>
    </row>
    <row r="30" spans="2:19" x14ac:dyDescent="0.2">
      <c r="O30">
        <v>2005</v>
      </c>
      <c r="P30">
        <v>17770118</v>
      </c>
    </row>
    <row r="31" spans="2:19" x14ac:dyDescent="0.2">
      <c r="O31">
        <v>2006</v>
      </c>
      <c r="P31">
        <v>640797</v>
      </c>
    </row>
    <row r="32" spans="2:19" x14ac:dyDescent="0.2">
      <c r="O32">
        <v>2007</v>
      </c>
      <c r="P32">
        <v>614014</v>
      </c>
    </row>
    <row r="33" spans="15:16" x14ac:dyDescent="0.2">
      <c r="O33">
        <v>2008</v>
      </c>
      <c r="P33">
        <v>3487967</v>
      </c>
    </row>
    <row r="34" spans="15:16" x14ac:dyDescent="0.2">
      <c r="O34">
        <v>2009</v>
      </c>
      <c r="P34">
        <v>779898</v>
      </c>
    </row>
    <row r="35" spans="15:16" x14ac:dyDescent="0.2">
      <c r="O35">
        <v>2010</v>
      </c>
      <c r="P35">
        <v>773575</v>
      </c>
    </row>
    <row r="36" spans="15:16" x14ac:dyDescent="0.2">
      <c r="O36">
        <v>2011</v>
      </c>
      <c r="P36">
        <v>2427274</v>
      </c>
    </row>
    <row r="37" spans="15:16" x14ac:dyDescent="0.2">
      <c r="O37">
        <v>2012</v>
      </c>
      <c r="P37">
        <v>9266395</v>
      </c>
    </row>
    <row r="38" spans="15:16" x14ac:dyDescent="0.2">
      <c r="O38">
        <v>2013</v>
      </c>
      <c r="P38">
        <v>491415</v>
      </c>
    </row>
    <row r="39" spans="15:16" x14ac:dyDescent="0.2">
      <c r="O39">
        <v>2014</v>
      </c>
      <c r="P39">
        <v>376648</v>
      </c>
    </row>
    <row r="40" spans="15:16" x14ac:dyDescent="0.2">
      <c r="O40">
        <v>2015</v>
      </c>
      <c r="P40">
        <v>791837</v>
      </c>
    </row>
    <row r="41" spans="15:16" x14ac:dyDescent="0.2">
      <c r="O41">
        <v>2016</v>
      </c>
      <c r="P41">
        <f>SUM(S20:S23)</f>
        <v>3124736.6210000003</v>
      </c>
    </row>
  </sheetData>
  <pageMargins left="0.7" right="0.7" top="0.75" bottom="0.75" header="0.3" footer="0.3"/>
  <pageSetup orientation="portrait" copies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H24"/>
  <sheetViews>
    <sheetView workbookViewId="0">
      <selection activeCell="D3" sqref="D3"/>
    </sheetView>
  </sheetViews>
  <sheetFormatPr defaultRowHeight="12.75" x14ac:dyDescent="0.2"/>
  <sheetData>
    <row r="4" spans="5:8" x14ac:dyDescent="0.2">
      <c r="H4" t="s">
        <v>75</v>
      </c>
    </row>
    <row r="5" spans="5:8" x14ac:dyDescent="0.2">
      <c r="H5" t="s">
        <v>74</v>
      </c>
    </row>
    <row r="6" spans="5:8" x14ac:dyDescent="0.2">
      <c r="E6" s="25"/>
    </row>
    <row r="24" spans="7:7" x14ac:dyDescent="0.2">
      <c r="G24" s="31" t="s">
        <v>76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15"/>
  <sheetViews>
    <sheetView showGridLines="0" workbookViewId="0">
      <selection activeCell="D3" sqref="D3"/>
    </sheetView>
  </sheetViews>
  <sheetFormatPr defaultRowHeight="12.75" x14ac:dyDescent="0.2"/>
  <cols>
    <col min="4" max="4" width="12" customWidth="1"/>
    <col min="6" max="6" width="32.85546875" customWidth="1"/>
    <col min="7" max="7" width="21.42578125" customWidth="1"/>
    <col min="8" max="8" width="20" customWidth="1"/>
  </cols>
  <sheetData>
    <row r="1" spans="3:8" x14ac:dyDescent="0.2">
      <c r="D1" t="s">
        <v>89</v>
      </c>
    </row>
    <row r="2" spans="3:8" x14ac:dyDescent="0.2">
      <c r="D2" t="s">
        <v>98</v>
      </c>
    </row>
    <row r="5" spans="3:8" ht="42.75" x14ac:dyDescent="0.2">
      <c r="C5" s="32"/>
      <c r="D5" s="32" t="s">
        <v>77</v>
      </c>
      <c r="E5" s="32" t="s">
        <v>10</v>
      </c>
      <c r="F5" s="32" t="s">
        <v>12</v>
      </c>
      <c r="G5" s="32" t="s">
        <v>96</v>
      </c>
      <c r="H5" s="32" t="s">
        <v>78</v>
      </c>
    </row>
    <row r="6" spans="3:8" x14ac:dyDescent="0.2">
      <c r="C6">
        <v>1</v>
      </c>
      <c r="D6" s="33" t="s">
        <v>99</v>
      </c>
      <c r="E6" s="33">
        <v>2005</v>
      </c>
      <c r="F6" s="33" t="s">
        <v>79</v>
      </c>
      <c r="G6" s="34">
        <v>140.43614686381696</v>
      </c>
      <c r="H6" s="35">
        <v>0.16651092337755102</v>
      </c>
    </row>
    <row r="7" spans="3:8" x14ac:dyDescent="0.2">
      <c r="C7">
        <v>2</v>
      </c>
      <c r="D7" s="33" t="s">
        <v>99</v>
      </c>
      <c r="E7" s="33">
        <v>2012</v>
      </c>
      <c r="F7" s="33" t="s">
        <v>80</v>
      </c>
      <c r="G7" s="36">
        <v>69.997642534289085</v>
      </c>
      <c r="H7" s="37">
        <v>0.16571381224625073</v>
      </c>
    </row>
    <row r="8" spans="3:8" x14ac:dyDescent="0.2">
      <c r="C8">
        <v>3</v>
      </c>
      <c r="D8" s="33" t="s">
        <v>100</v>
      </c>
      <c r="E8" s="33">
        <v>1993</v>
      </c>
      <c r="F8" s="33" t="s">
        <v>81</v>
      </c>
      <c r="G8" s="34">
        <v>57.240539819354261</v>
      </c>
      <c r="H8" s="35">
        <v>1.2991405476190477E-2</v>
      </c>
    </row>
    <row r="9" spans="3:8" x14ac:dyDescent="0.2">
      <c r="C9">
        <v>4</v>
      </c>
      <c r="D9" s="33" t="s">
        <v>99</v>
      </c>
      <c r="E9" s="33">
        <v>2008</v>
      </c>
      <c r="F9" s="33" t="s">
        <v>82</v>
      </c>
      <c r="G9" s="34">
        <v>15.300172449641035</v>
      </c>
      <c r="H9" s="35">
        <v>0.22473671483333332</v>
      </c>
    </row>
    <row r="10" spans="3:8" x14ac:dyDescent="0.2">
      <c r="C10">
        <v>5</v>
      </c>
      <c r="D10" s="33" t="s">
        <v>100</v>
      </c>
      <c r="E10" s="33">
        <v>2001</v>
      </c>
      <c r="F10" s="33" t="s">
        <v>83</v>
      </c>
      <c r="G10" s="34">
        <v>15.01548798156354</v>
      </c>
      <c r="H10" s="35">
        <v>0.1300003934117647</v>
      </c>
    </row>
    <row r="11" spans="3:8" x14ac:dyDescent="0.2">
      <c r="C11">
        <v>6</v>
      </c>
      <c r="D11" s="33" t="s">
        <v>100</v>
      </c>
      <c r="E11" s="33">
        <v>2008</v>
      </c>
      <c r="F11" s="33" t="s">
        <v>84</v>
      </c>
      <c r="G11" s="34">
        <v>12.750143708034196</v>
      </c>
      <c r="H11" s="35">
        <v>1.44684258E-2</v>
      </c>
    </row>
    <row r="12" spans="3:8" x14ac:dyDescent="0.2">
      <c r="C12">
        <v>7</v>
      </c>
      <c r="D12" s="33" t="s">
        <v>99</v>
      </c>
      <c r="E12" s="33">
        <v>2004</v>
      </c>
      <c r="F12" s="33" t="s">
        <v>85</v>
      </c>
      <c r="G12" s="34">
        <v>11.428500028828037</v>
      </c>
      <c r="H12" s="35">
        <v>0.21564089940938574</v>
      </c>
    </row>
    <row r="13" spans="3:8" x14ac:dyDescent="0.2">
      <c r="C13">
        <v>8</v>
      </c>
      <c r="D13" s="33" t="s">
        <v>100</v>
      </c>
      <c r="E13" s="33">
        <v>2016</v>
      </c>
      <c r="F13" s="33" t="s">
        <v>86</v>
      </c>
      <c r="G13" s="34">
        <v>10</v>
      </c>
      <c r="H13" s="35">
        <v>0.2101507447</v>
      </c>
    </row>
    <row r="14" spans="3:8" x14ac:dyDescent="0.2">
      <c r="C14">
        <v>9</v>
      </c>
      <c r="D14" s="33" t="s">
        <v>100</v>
      </c>
      <c r="E14" s="33">
        <v>1997</v>
      </c>
      <c r="F14" s="33" t="s">
        <v>87</v>
      </c>
      <c r="G14" s="34">
        <v>8.0583257978579876</v>
      </c>
      <c r="H14" s="37">
        <v>4.3270555135135134E-2</v>
      </c>
    </row>
    <row r="15" spans="3:8" x14ac:dyDescent="0.2">
      <c r="C15">
        <v>10</v>
      </c>
      <c r="D15" s="33" t="s">
        <v>100</v>
      </c>
      <c r="E15" s="33">
        <v>1996</v>
      </c>
      <c r="F15" s="33" t="s">
        <v>88</v>
      </c>
      <c r="G15" s="34">
        <v>6.9444360834361731</v>
      </c>
      <c r="H15" s="35">
        <v>1.3233253E-2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sigma" ma:contentTypeID="0x010100C47877D1DBBD764D83A50F59CB29A69E003FAA29D1EB2EC14FB4A39D0F1B0A9EA1" ma:contentTypeVersion="15" ma:contentTypeDescription="Word document for sigma" ma:contentTypeScope="" ma:versionID="4b2c98a5a2fb90051bbd4990e58c2eb9">
  <xsd:schema xmlns:xsd="http://www.w3.org/2001/XMLSchema" xmlns:xs="http://www.w3.org/2001/XMLSchema" xmlns:p="http://schemas.microsoft.com/office/2006/metadata/properties" xmlns:ns2="d6b3294d-d0ac-402f-8738-58b01d6ec124" xmlns:ns3="48a815f4-3858-4620-8a98-10ba965b75d7" targetNamespace="http://schemas.microsoft.com/office/2006/metadata/properties" ma:root="true" ma:fieldsID="11655bae5fcd07194096394e36debba1" ns2:_="" ns3:_="">
    <xsd:import namespace="d6b3294d-d0ac-402f-8738-58b01d6ec124"/>
    <xsd:import namespace="48a815f4-3858-4620-8a98-10ba965b75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ype_x0020_of_x0020_file"/>
                <xsd:element ref="ns2:TaxCatchAll" minOccurs="0"/>
                <xsd:element ref="ns2:TaxCatchAllLabel" minOccurs="0"/>
                <xsd:element ref="ns3:l5252960f50744f1b6750a5cb24f1959" minOccurs="0"/>
                <xsd:element ref="ns3:Region" minOccurs="0"/>
                <xsd:element ref="ns3:o1b2fc292e8c43df83a409118868d05a" minOccurs="0"/>
                <xsd:element ref="ns3:pd051af8d29f4c0e91469d6c773230a6" minOccurs="0"/>
                <xsd:element ref="ns3:Publication_x0020_date" minOccurs="0"/>
                <xsd:element ref="ns2:SRAMCalendarYear_0" minOccurs="0"/>
                <xsd:element ref="ns3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2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RAMCalendarYear_0" ma:index="23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11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l5252960f50744f1b6750a5cb24f1959" ma:index="15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Region" ma:index="16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o1b2fc292e8c43df83a409118868d05a" ma:index="18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0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ublication_x0020_date" ma:index="22" nillable="true" ma:displayName="Publication date" ma:format="DateOnly" ma:internalName="Publication_x0020_date">
      <xsd:simpleType>
        <xsd:restriction base="dms:DateTime"/>
      </xsd:simpleType>
    </xsd:element>
    <xsd:element name="Number" ma:index="25" nillable="true" ma:displayName="Sigma Number" ma:decimals="0" ma:description="Sigma No" ma:internalName="Number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6b3294d-d0ac-402f-8738-58b01d6ec124">CCC@e26d958f-e2a1-4888-b01f-79ca340d16d0</_dlc_DocId>
    <TaxCatchAll xmlns="d6b3294d-d0ac-402f-8738-58b01d6ec124">
      <Value>83</Value>
      <Value>26</Value>
      <Value>4</Value>
      <Value>2</Value>
      <Value>1</Value>
    </TaxCatchAll>
    <_dlc_DocIdUrl xmlns="d6b3294d-d0ac-402f-8738-58b01d6ec124">
      <Url>https://shp.swissre.com/teams/erc/_layouts/15/DocIdRedir.aspx?ID=CCC%40e26d958f-e2a1-4888-b01f-79ca340d16d0</Url>
      <Description>CCC@e26d958f-e2a1-4888-b01f-79ca340d16d0</Description>
    </_dlc_DocIdUrl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Cat sigma</TermName>
          <TermId xmlns="http://schemas.microsoft.com/office/infopath/2007/PartnerControls">36f1604e-60d1-4a6b-80c6-670785fdf23f</TermId>
        </TermInfo>
      </Terms>
    </pd051af8d29f4c0e91469d6c773230a6>
    <SRAMCalendarYear_0 xmlns="d6b3294d-d0ac-402f-8738-58b01d6ec124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2017</TermName>
          <TermId xmlns="http://schemas.microsoft.com/office/infopath/2007/PartnerControls">1230a9c8-d5a7-4396-a12e-cf281ff83f17</TermId>
        </TermInfo>
      </Terms>
    </SRAMCalendarYear_0>
    <o1b2fc292e8c43df83a409118868d05a xmlns="48a815f4-3858-4620-8a98-10ba965b75d7">
      <Terms xmlns="http://schemas.microsoft.com/office/infopath/2007/PartnerControls"/>
    </o1b2fc292e8c43df83a409118868d05a>
    <Type_x0020_of_x0020_file xmlns="48a815f4-3858-4620-8a98-10ba965b75d7">Tables &amp; figures</Type_x0020_of_x0020_file>
    <Publication_x0020_date xmlns="48a815f4-3858-4620-8a98-10ba965b75d7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Number xmlns="48a815f4-3858-4620-8a98-10ba965b75d7">1</Number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74C994C-85C0-4645-B53D-84E7F1003D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b3294d-d0ac-402f-8738-58b01d6ec124"/>
    <ds:schemaRef ds:uri="48a815f4-3858-4620-8a98-10ba965b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66D7DA-BF1D-40B4-B54F-0A21285E74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55D4A4-BEFF-4131-9E12-BD873D7AFB26}">
  <ds:schemaRefs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d6b3294d-d0ac-402f-8738-58b01d6ec124"/>
    <ds:schemaRef ds:uri="http://purl.org/dc/elements/1.1/"/>
    <ds:schemaRef ds:uri="http://schemas.openxmlformats.org/package/2006/metadata/core-properties"/>
    <ds:schemaRef ds:uri="48a815f4-3858-4620-8a98-10ba965b75d7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61F3D5BF-FF2F-4F8C-A2CF-635F33D9A34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Fig1_Number_of_events</vt:lpstr>
      <vt:lpstr>Fig4_Insured vs Uninsured losse</vt:lpstr>
      <vt:lpstr>Fig 5</vt:lpstr>
      <vt:lpstr>Fig 6</vt:lpstr>
      <vt:lpstr>Table 4</vt:lpstr>
      <vt:lpstr>Fig 7</vt:lpstr>
      <vt:lpstr>Fig 8</vt:lpstr>
      <vt:lpstr>Table 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Lucia Bevere</dc:creator>
  <cp:lastModifiedBy>Christian Hasenkamp</cp:lastModifiedBy>
  <cp:lastPrinted>2016-02-29T14:57:16Z</cp:lastPrinted>
  <dcterms:created xsi:type="dcterms:W3CDTF">1999-02-12T09:13:11Z</dcterms:created>
  <dcterms:modified xsi:type="dcterms:W3CDTF">2018-08-02T09:10:18Z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RGlobalContentCategoryRecord">
    <vt:lpwstr>1;#Not Assigned|318c67c1-b170-4dae-8074-50e96d194e3d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ContentTypeId">
    <vt:lpwstr>0x010100C47877D1DBBD764D83A50F59CB29A69E003FAA29D1EB2EC14FB4A39D0F1B0A9EA1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SRGlobalCountry">
    <vt:lpwstr>2;#Not Assigned|83fc62bf-0a64-4b05-ab69-4a8bf9950dcb</vt:lpwstr>
  </property>
  <property fmtid="{D5CDD505-2E9C-101B-9397-08002B2CF9AE}" pid="7" name="_dlc_DocIdItemGuid">
    <vt:lpwstr>e26d958f-e2a1-4888-b01f-79ca340d16d0</vt:lpwstr>
  </property>
  <property fmtid="{D5CDD505-2E9C-101B-9397-08002B2CF9AE}" pid="8" name="Number">
    <vt:r8>1</vt:r8>
  </property>
  <property fmtid="{D5CDD505-2E9C-101B-9397-08002B2CF9AE}" pid="9" name="_docset_NoMedatataSyncRequired">
    <vt:lpwstr>False</vt:lpwstr>
  </property>
  <property fmtid="{D5CDD505-2E9C-101B-9397-08002B2CF9AE}" pid="10" name="SRAMCalendarYear">
    <vt:lpwstr>26;#2017|1230a9c8-d5a7-4396-a12e-cf281ff83f17</vt:lpwstr>
  </property>
  <property fmtid="{D5CDD505-2E9C-101B-9397-08002B2CF9AE}" pid="11" name="Project_n">
    <vt:lpwstr>83;#Cat sigma|36f1604e-60d1-4a6b-80c6-670785fdf23f</vt:lpwstr>
  </property>
  <property fmtid="{D5CDD505-2E9C-101B-9397-08002B2CF9AE}" pid="12" name="ER&amp;C topic">
    <vt:lpwstr/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{A44787D4-0540-4523-9961-78E4036D8C6D}">
    <vt:lpwstr>{5445CB64-FFCD-4088-B836-CB3F39D9357D}</vt:lpwstr>
  </property>
  <property fmtid="{D5CDD505-2E9C-101B-9397-08002B2CF9AE}" pid="16" name="SRGlobalInformationClassification_0">
    <vt:lpwstr>Confidential|7807a50b-0a22-46d2-870e-934dc4cb1339</vt:lpwstr>
  </property>
  <property fmtid="{D5CDD505-2E9C-101B-9397-08002B2CF9AE}" pid="17" name="SRGlobalInformationClassification">
    <vt:lpwstr>4;#Confidential|7807a50b-0a22-46d2-870e-934dc4cb1339</vt:lpwstr>
  </property>
  <property fmtid="{D5CDD505-2E9C-101B-9397-08002B2CF9AE}" pid="18" name="ourspace group">
    <vt:lpwstr>, </vt:lpwstr>
  </property>
  <property fmtid="{D5CDD505-2E9C-101B-9397-08002B2CF9AE}" pid="19" name="mea738865d814c51bd3fda5be74c2494">
    <vt:lpwstr/>
  </property>
</Properties>
</file>