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S5W7ZL\Desktop\sigma 1 2018 downloads\"/>
    </mc:Choice>
  </mc:AlternateContent>
  <bookViews>
    <workbookView xWindow="120" yWindow="120" windowWidth="8415" windowHeight="6960" tabRatio="606"/>
  </bookViews>
  <sheets>
    <sheet name="Fig3_Insured_Catastrophe_Losses" sheetId="15" r:id="rId1"/>
    <sheet name="Fig4_Insured vs Uninsured losse" sheetId="16" state="hidden" r:id="rId2"/>
    <sheet name="Fig 5" sheetId="30" state="hidden" r:id="rId3"/>
    <sheet name="Fig 6" sheetId="28" state="hidden" r:id="rId4"/>
    <sheet name="Table 4" sheetId="18" state="hidden" r:id="rId5"/>
    <sheet name="Fig 7" sheetId="29" state="hidden" r:id="rId6"/>
    <sheet name="Fig 8" sheetId="38" state="hidden" r:id="rId7"/>
    <sheet name="Table 5" sheetId="40" state="hidden" r:id="rId8"/>
  </sheets>
  <externalReferences>
    <externalReference r:id="rId9"/>
  </externalReferences>
  <definedNames>
    <definedName name="_xlnm.Print_Area" localSheetId="0">Fig3_Insured_Catastrophe_Losses!#REF!</definedName>
  </definedNames>
  <calcPr calcId="152511"/>
</workbook>
</file>

<file path=xl/calcChain.xml><?xml version="1.0" encoding="utf-8"?>
<calcChain xmlns="http://schemas.openxmlformats.org/spreadsheetml/2006/main">
  <c r="E53" i="15" l="1"/>
  <c r="E52" i="15"/>
  <c r="D6" i="29" l="1"/>
  <c r="E6" i="29"/>
  <c r="P41" i="29" l="1"/>
  <c r="D5" i="29"/>
  <c r="D4" i="29"/>
  <c r="D3" i="29"/>
  <c r="E51" i="16" l="1"/>
  <c r="E52" i="16"/>
  <c r="F52" i="16"/>
  <c r="E28" i="16"/>
  <c r="G52" i="16" l="1"/>
  <c r="E51" i="15"/>
  <c r="F51" i="16" l="1"/>
  <c r="G51" i="16" s="1"/>
  <c r="E50" i="16" l="1"/>
  <c r="E50" i="15"/>
  <c r="F50" i="16" l="1"/>
  <c r="G50" i="16" s="1"/>
  <c r="E49" i="16"/>
  <c r="E7" i="16" l="1"/>
  <c r="E8" i="16"/>
  <c r="E9" i="16"/>
  <c r="E10" i="16"/>
  <c r="E11" i="16"/>
  <c r="E12" i="16"/>
  <c r="E13" i="16"/>
  <c r="E14" i="16"/>
  <c r="E15" i="16"/>
  <c r="E16" i="16"/>
  <c r="E17" i="16"/>
  <c r="E18" i="16"/>
  <c r="E19" i="16"/>
  <c r="E20" i="16"/>
  <c r="E21" i="16"/>
  <c r="E22" i="16"/>
  <c r="E23" i="16"/>
  <c r="E24" i="16"/>
  <c r="E25" i="16"/>
  <c r="E26" i="16"/>
  <c r="E27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6" i="16"/>
  <c r="E49" i="15"/>
  <c r="E7" i="15"/>
  <c r="E8" i="15"/>
  <c r="E9" i="15"/>
  <c r="E10" i="15"/>
  <c r="E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31" i="15"/>
  <c r="E32" i="15"/>
  <c r="E33" i="15"/>
  <c r="E34" i="15"/>
  <c r="E35" i="15"/>
  <c r="E36" i="15"/>
  <c r="E37" i="15"/>
  <c r="E38" i="15"/>
  <c r="E39" i="15"/>
  <c r="E40" i="15"/>
  <c r="E41" i="15"/>
  <c r="E42" i="15"/>
  <c r="E43" i="15"/>
  <c r="E44" i="15"/>
  <c r="E45" i="15"/>
  <c r="E46" i="15"/>
  <c r="E47" i="15"/>
  <c r="E48" i="15"/>
  <c r="E6" i="15"/>
  <c r="F46" i="16" l="1"/>
  <c r="F34" i="16"/>
  <c r="G34" i="16" s="1"/>
  <c r="F26" i="16"/>
  <c r="G26" i="16" s="1"/>
  <c r="F18" i="16"/>
  <c r="G18" i="16" s="1"/>
  <c r="F10" i="16"/>
  <c r="G10" i="16" s="1"/>
  <c r="F45" i="16"/>
  <c r="G45" i="16" s="1"/>
  <c r="F37" i="16"/>
  <c r="G37" i="16" s="1"/>
  <c r="F25" i="16"/>
  <c r="G25" i="16" s="1"/>
  <c r="F17" i="16"/>
  <c r="F9" i="16"/>
  <c r="G9" i="16" s="1"/>
  <c r="F47" i="16"/>
  <c r="G47" i="16" s="1"/>
  <c r="F43" i="16"/>
  <c r="G43" i="16" s="1"/>
  <c r="F39" i="16"/>
  <c r="F35" i="16"/>
  <c r="G35" i="16" s="1"/>
  <c r="F31" i="16"/>
  <c r="G31" i="16" s="1"/>
  <c r="F27" i="16"/>
  <c r="G27" i="16" s="1"/>
  <c r="F23" i="16"/>
  <c r="F19" i="16"/>
  <c r="G19" i="16" s="1"/>
  <c r="F15" i="16"/>
  <c r="G15" i="16" s="1"/>
  <c r="F11" i="16"/>
  <c r="G11" i="16" s="1"/>
  <c r="F7" i="16"/>
  <c r="F38" i="16"/>
  <c r="G38" i="16" s="1"/>
  <c r="F49" i="16"/>
  <c r="G49" i="16" s="1"/>
  <c r="F42" i="16"/>
  <c r="G42" i="16" s="1"/>
  <c r="F30" i="16"/>
  <c r="F22" i="16"/>
  <c r="G22" i="16" s="1"/>
  <c r="F14" i="16"/>
  <c r="G14" i="16" s="1"/>
  <c r="F6" i="16"/>
  <c r="G6" i="16" s="1"/>
  <c r="F41" i="16"/>
  <c r="G41" i="16" s="1"/>
  <c r="F33" i="16"/>
  <c r="G33" i="16" s="1"/>
  <c r="F29" i="16"/>
  <c r="G29" i="16" s="1"/>
  <c r="F21" i="16"/>
  <c r="G21" i="16" s="1"/>
  <c r="F13" i="16"/>
  <c r="F48" i="16"/>
  <c r="G48" i="16" s="1"/>
  <c r="F44" i="16"/>
  <c r="G44" i="16" s="1"/>
  <c r="F40" i="16"/>
  <c r="G40" i="16" s="1"/>
  <c r="F36" i="16"/>
  <c r="G36" i="16" s="1"/>
  <c r="F32" i="16"/>
  <c r="G32" i="16" s="1"/>
  <c r="F28" i="16"/>
  <c r="G28" i="16" s="1"/>
  <c r="F24" i="16"/>
  <c r="G24" i="16" s="1"/>
  <c r="F20" i="16"/>
  <c r="G20" i="16" s="1"/>
  <c r="F16" i="16"/>
  <c r="G16" i="16" s="1"/>
  <c r="F12" i="16"/>
  <c r="G12" i="16" s="1"/>
  <c r="F8" i="16"/>
  <c r="G8" i="16" s="1"/>
  <c r="G13" i="16"/>
  <c r="G46" i="16"/>
  <c r="G30" i="16"/>
  <c r="G39" i="16"/>
  <c r="G23" i="16"/>
  <c r="G7" i="16"/>
  <c r="G17" i="16"/>
</calcChain>
</file>

<file path=xl/connections.xml><?xml version="1.0" encoding="utf-8"?>
<connections xmlns="http://schemas.openxmlformats.org/spreadsheetml/2006/main">
  <connection id="1" sourceFile="N:\GS\ERC\Global\Sigma-Insights\sigma cata\Data\tPivotCtry2.accdb" keepAlive="1" name="tPivotCtry" description="Replaces Economic Loss with Insured Loss when Economic Loss=0 or &lt;Insured Loss" type="5" refreshedVersion="5" background="1" saveData="1">
    <dbPr connection="Provider=Microsoft.ACE.OLEDB.12.0;User ID=Admin;Data Source=\\Corp.gwpnet.com\dfs\SP\GS\ERC\Global\Sigma-Insights\sigma cata\Data\tPivotCtry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Q_tPivot" commandType="3"/>
  </connection>
</connections>
</file>

<file path=xl/sharedStrings.xml><?xml version="1.0" encoding="utf-8"?>
<sst xmlns="http://schemas.openxmlformats.org/spreadsheetml/2006/main" count="143" uniqueCount="111">
  <si>
    <t>Grand Total</t>
  </si>
  <si>
    <t>Man-made disasters</t>
  </si>
  <si>
    <t>Earthquake/tsunami</t>
  </si>
  <si>
    <t>Weather-related catastrophes</t>
  </si>
  <si>
    <t>Insured losses</t>
  </si>
  <si>
    <t>Uninsured losses</t>
  </si>
  <si>
    <t>1994: Northridge earthquake</t>
  </si>
  <si>
    <t>1999: Winter Storm Lothar</t>
  </si>
  <si>
    <t>2001: 9/11 attacks</t>
  </si>
  <si>
    <t>2005: Hurricanes Katrina, Rita, Wilma</t>
  </si>
  <si>
    <t>2008: Hurricanes Ike, Gustav</t>
  </si>
  <si>
    <t>2011: Japan. New Zealand earthquakes, Thailand flood</t>
  </si>
  <si>
    <t>2012: Hurricane Sandy</t>
  </si>
  <si>
    <t>US</t>
  </si>
  <si>
    <t>1992: Hurricane Andrew</t>
  </si>
  <si>
    <t>2010: Chile, New Zealand earthquakes</t>
  </si>
  <si>
    <t>2004: Hurricanes Ivan, Charley, Frances</t>
  </si>
  <si>
    <t>Year</t>
  </si>
  <si>
    <t>Country</t>
  </si>
  <si>
    <t>Event</t>
  </si>
  <si>
    <t>Figure 6</t>
  </si>
  <si>
    <t>Figure 7</t>
  </si>
  <si>
    <t xml:space="preserve">Figure 3 </t>
  </si>
  <si>
    <t>Insured vs uninsured losses, 1970–2015, USD billion in 2015 prices</t>
  </si>
  <si>
    <t>Total losses = insured+uninsured losses</t>
  </si>
  <si>
    <t xml:space="preserve">Source: Swiss Re Economic Research &amp; Consulting and Cat Perils. </t>
  </si>
  <si>
    <t>Figure 4</t>
  </si>
  <si>
    <t>Table 4</t>
  </si>
  <si>
    <t>Australia</t>
  </si>
  <si>
    <t>Canada</t>
  </si>
  <si>
    <t>Losses</t>
  </si>
  <si>
    <t>1980-1989</t>
  </si>
  <si>
    <t>1990-1999</t>
  </si>
  <si>
    <t>2000-2009</t>
  </si>
  <si>
    <t>2010-2016</t>
  </si>
  <si>
    <t>No of events</t>
  </si>
  <si>
    <t>Figure 5</t>
  </si>
  <si>
    <t>Location</t>
  </si>
  <si>
    <t>Insured Loss inflated in USD (mio)</t>
  </si>
  <si>
    <t>Economic Loss inflated in USD (mio)</t>
  </si>
  <si>
    <t>2008 US</t>
  </si>
  <si>
    <t>CA, Los Angeles, Sylmar, Riverside, Orange, Santa Barbara</t>
  </si>
  <si>
    <t>2016 US</t>
  </si>
  <si>
    <t>TN, Gatlinburg, Pigeon Forge</t>
  </si>
  <si>
    <t>2015 US</t>
  </si>
  <si>
    <t>Lake, Napa, Sonoma (CA)</t>
  </si>
  <si>
    <t>2009 AUS</t>
  </si>
  <si>
    <t>VIC, Marysville, Kinglake, Taggerty, Strathewen, St Andrews, Whittlesea, Wandong</t>
  </si>
  <si>
    <t>1993 US</t>
  </si>
  <si>
    <t>California: San Diego, Laguna Beach, Malibu, Los Angeles County, Orange County</t>
  </si>
  <si>
    <t>CA, San Bernardino county</t>
  </si>
  <si>
    <t>2003 US</t>
  </si>
  <si>
    <t>CA, San Diego county</t>
  </si>
  <si>
    <t>2007 US</t>
  </si>
  <si>
    <t>CA, San Diego, Los Angeles, Malibu, Tijuana</t>
  </si>
  <si>
    <t>2016 CAN</t>
  </si>
  <si>
    <t>Fort McMurray, Alberta</t>
  </si>
  <si>
    <t>1991 US</t>
  </si>
  <si>
    <t>CA, Berkeley, Oakland</t>
  </si>
  <si>
    <t>Italy</t>
  </si>
  <si>
    <t>Turkey</t>
  </si>
  <si>
    <t>Romania</t>
  </si>
  <si>
    <t>Greece</t>
  </si>
  <si>
    <t>Montenegro</t>
  </si>
  <si>
    <t>Economic Losses</t>
  </si>
  <si>
    <t>Irpinia</t>
  </si>
  <si>
    <t>Izmit</t>
  </si>
  <si>
    <t>Friuli</t>
  </si>
  <si>
    <t>Emilia Romagna (2 events)</t>
  </si>
  <si>
    <t>Vrancea</t>
  </si>
  <si>
    <t>Athens</t>
  </si>
  <si>
    <t>L'Aquila</t>
  </si>
  <si>
    <t>Umbria</t>
  </si>
  <si>
    <t>Central Italy (2 events)</t>
  </si>
  <si>
    <t>Ulcinj</t>
  </si>
  <si>
    <t>Source: Economic Research &amp; Consulting and Cat Perils</t>
  </si>
  <si>
    <t>Calendar Year</t>
  </si>
  <si>
    <t>Loss Dollars Paid (000)</t>
  </si>
  <si>
    <t>1978-1987</t>
  </si>
  <si>
    <t>1988-1997</t>
  </si>
  <si>
    <t>1998-2007</t>
  </si>
  <si>
    <t>2008-2016</t>
  </si>
  <si>
    <t>US flood map</t>
  </si>
  <si>
    <t>Fig 8</t>
  </si>
  <si>
    <t>Source: CatNet</t>
  </si>
  <si>
    <t>Type of flood</t>
  </si>
  <si>
    <t>NFIP losses as % of economic losses from flood damage</t>
  </si>
  <si>
    <t>Hurricane Katrina, storm surge</t>
  </si>
  <si>
    <t>Hurricane Sandy, storm surge</t>
  </si>
  <si>
    <t>Midwest flooding</t>
  </si>
  <si>
    <t>Hurricane Ike, storm surge</t>
  </si>
  <si>
    <t>Tropical storm Allison - inland flood</t>
  </si>
  <si>
    <t>Iowa and Mid-West flood</t>
  </si>
  <si>
    <t>Hurricane Ivan, storm surge</t>
  </si>
  <si>
    <t>Severe storms and flooding in Louisiana</t>
  </si>
  <si>
    <t>Northern Plains, Upper Midwest flood</t>
  </si>
  <si>
    <t>West Coast Flood</t>
  </si>
  <si>
    <t>Table 5</t>
  </si>
  <si>
    <t>*</t>
  </si>
  <si>
    <t>show the losses for 2016 in a different colour</t>
  </si>
  <si>
    <t>Source: Swiss Re Economic Research and Consulting and Cat Perils.</t>
  </si>
  <si>
    <t>Insured losses from wildfires in the US, Canada and Australia 1980-2016 (USD billion), at 2016 prices</t>
  </si>
  <si>
    <t>The 10 largest insured losses from wildfires events globally 1980 - 2016 (USD billion), at 2016 prices</t>
  </si>
  <si>
    <t>Costliest earthquakes in Europe since 1970 (USD billion), at 2016 prices</t>
  </si>
  <si>
    <t>Economic losses from flood damage</t>
  </si>
  <si>
    <t>Total US insured NFIP losses by decade 1978-2016 (USD billion)</t>
  </si>
  <si>
    <t>Economic losses from US flood events (USD billion) and NFIP losses as a % of economic losses</t>
  </si>
  <si>
    <t>Storm surge</t>
  </si>
  <si>
    <t>Freshwater</t>
  </si>
  <si>
    <t>Source: Swiss Re Institute</t>
  </si>
  <si>
    <t>Insured catastrophe losses 1970 - 2017 in USD billion, at 2017 prices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</si>
</sst>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"/>
    <numFmt numFmtId="165" formatCode="0.0"/>
    <numFmt numFmtId="166" formatCode="#,##0_ ;\-#,##0\ "/>
  </numFmts>
  <fonts count="24" x14ac:knownFonts="1">
    <font>
      <sz val="10"/>
      <color indexed="8"/>
      <name val="MS Sans Serif"/>
    </font>
    <font>
      <sz val="11"/>
      <color theme="1"/>
      <name val="SwissReSans"/>
      <family val="2"/>
    </font>
    <font>
      <sz val="11"/>
      <color indexed="8"/>
      <name val="Univers"/>
      <family val="2"/>
    </font>
    <font>
      <b/>
      <sz val="15.8"/>
      <color rgb="FF000000"/>
      <name val="Univers"/>
      <family val="2"/>
    </font>
    <font>
      <sz val="11"/>
      <color indexed="8"/>
      <name val="Univers"/>
      <family val="2"/>
    </font>
    <font>
      <sz val="11"/>
      <color indexed="8"/>
      <name val="Univers"/>
      <family val="2"/>
    </font>
    <font>
      <b/>
      <sz val="10"/>
      <color indexed="8"/>
      <name val="SwissReSans"/>
      <family val="2"/>
    </font>
    <font>
      <sz val="10"/>
      <color indexed="8"/>
      <name val="SwissReSans"/>
      <family val="2"/>
    </font>
    <font>
      <b/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color rgb="FF000000"/>
      <name val="SwissReSans Light"/>
      <family val="2"/>
    </font>
    <font>
      <b/>
      <sz val="8"/>
      <color rgb="FF000000"/>
      <name val="SwissReSans Light"/>
      <family val="2"/>
    </font>
    <font>
      <b/>
      <sz val="12"/>
      <color indexed="8"/>
      <name val="SwissReSans Light"/>
      <family val="2"/>
    </font>
    <font>
      <sz val="7"/>
      <color indexed="8"/>
      <name val="SwissReSans"/>
      <family val="2"/>
    </font>
    <font>
      <sz val="9"/>
      <color indexed="8"/>
      <name val="SwissReSans Light"/>
      <family val="2"/>
    </font>
    <font>
      <sz val="8"/>
      <color indexed="8"/>
      <name val="SwissReSans Light"/>
      <family val="2"/>
    </font>
    <font>
      <b/>
      <sz val="14"/>
      <name val="SwissReSans Light"/>
      <family val="2"/>
    </font>
    <font>
      <sz val="14"/>
      <name val="MS Sans Serif"/>
    </font>
    <font>
      <sz val="14"/>
      <name val="Univers"/>
      <family val="2"/>
    </font>
    <font>
      <b/>
      <sz val="10"/>
      <color indexed="8"/>
      <name val="MS Sans Serif"/>
    </font>
    <font>
      <b/>
      <sz val="11"/>
      <color theme="1"/>
      <name val="SwissReSans"/>
      <family val="2"/>
    </font>
    <font>
      <sz val="8"/>
      <color rgb="FF0493D9"/>
      <name val="SwissReSans Light"/>
      <family val="2"/>
    </font>
    <font>
      <sz val="10"/>
      <color rgb="FF000000"/>
      <name val="Arial"/>
      <family val="2"/>
    </font>
    <font>
      <sz val="11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C0C0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3" fillId="0" borderId="0"/>
    <xf numFmtId="9" fontId="23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0" fontId="3" fillId="0" borderId="0" xfId="0" applyFont="1" applyAlignment="1">
      <alignment horizontal="left" readingOrder="1"/>
    </xf>
    <xf numFmtId="0" fontId="4" fillId="0" borderId="0" xfId="0" applyFont="1"/>
    <xf numFmtId="0" fontId="4" fillId="0" borderId="0" xfId="0" applyFont="1" applyAlignment="1">
      <alignment horizontal="left"/>
    </xf>
    <xf numFmtId="164" fontId="4" fillId="0" borderId="0" xfId="0" applyNumberFormat="1" applyFont="1"/>
    <xf numFmtId="3" fontId="5" fillId="0" borderId="0" xfId="0" applyNumberFormat="1" applyFont="1"/>
    <xf numFmtId="3" fontId="4" fillId="0" borderId="0" xfId="0" applyNumberFormat="1" applyFont="1"/>
    <xf numFmtId="0" fontId="6" fillId="2" borderId="0" xfId="0" applyFont="1" applyFill="1"/>
    <xf numFmtId="0" fontId="7" fillId="2" borderId="0" xfId="0" applyFont="1" applyFill="1"/>
    <xf numFmtId="0" fontId="8" fillId="4" borderId="1" xfId="0" applyFont="1" applyFill="1" applyBorder="1" applyAlignment="1">
      <alignment wrapText="1"/>
    </xf>
    <xf numFmtId="0" fontId="9" fillId="4" borderId="1" xfId="0" applyFont="1" applyFill="1" applyBorder="1" applyAlignment="1">
      <alignment wrapText="1"/>
    </xf>
    <xf numFmtId="0" fontId="7" fillId="2" borderId="0" xfId="0" applyFont="1" applyFill="1" applyAlignment="1">
      <alignment wrapText="1"/>
    </xf>
    <xf numFmtId="0" fontId="7" fillId="2" borderId="0" xfId="0" applyFont="1" applyFill="1" applyAlignment="1">
      <alignment horizontal="left"/>
    </xf>
    <xf numFmtId="0" fontId="11" fillId="0" borderId="0" xfId="0" applyFont="1" applyAlignment="1">
      <alignment horizontal="left" vertical="center" wrapText="1"/>
    </xf>
    <xf numFmtId="164" fontId="2" fillId="0" borderId="0" xfId="0" applyNumberFormat="1" applyFont="1"/>
    <xf numFmtId="0" fontId="12" fillId="0" borderId="0" xfId="0" applyFont="1"/>
    <xf numFmtId="0" fontId="13" fillId="0" borderId="0" xfId="0" applyFont="1" applyAlignment="1">
      <alignment horizontal="left" vertical="center" indent="15"/>
    </xf>
    <xf numFmtId="0" fontId="14" fillId="0" borderId="0" xfId="0" applyFont="1"/>
    <xf numFmtId="0" fontId="18" fillId="0" borderId="0" xfId="0" applyFont="1"/>
    <xf numFmtId="1" fontId="0" fillId="0" borderId="0" xfId="0" applyNumberFormat="1"/>
    <xf numFmtId="0" fontId="19" fillId="0" borderId="0" xfId="0" applyFont="1"/>
    <xf numFmtId="0" fontId="10" fillId="0" borderId="0" xfId="0" applyFont="1" applyAlignment="1">
      <alignment horizontal="left" vertical="center" wrapText="1" indent="3"/>
    </xf>
    <xf numFmtId="0" fontId="21" fillId="0" borderId="0" xfId="0" applyFont="1" applyAlignment="1">
      <alignment horizontal="left" vertical="center" wrapText="1" indent="3"/>
    </xf>
    <xf numFmtId="0" fontId="0" fillId="3" borderId="0" xfId="0" applyFill="1"/>
    <xf numFmtId="165" fontId="0" fillId="3" borderId="0" xfId="0" applyNumberFormat="1" applyFill="1"/>
    <xf numFmtId="165" fontId="7" fillId="2" borderId="0" xfId="0" applyNumberFormat="1" applyFont="1" applyFill="1" applyAlignment="1">
      <alignment horizontal="left"/>
    </xf>
    <xf numFmtId="0" fontId="15" fillId="0" borderId="0" xfId="0" applyFont="1"/>
    <xf numFmtId="0" fontId="22" fillId="0" borderId="0" xfId="0" applyFont="1"/>
    <xf numFmtId="0" fontId="14" fillId="0" borderId="0" xfId="0" applyFont="1" applyAlignment="1">
      <alignment horizontal="left" vertical="center" indent="15"/>
    </xf>
    <xf numFmtId="0" fontId="20" fillId="0" borderId="2" xfId="0" applyFont="1" applyBorder="1" applyAlignment="1">
      <alignment wrapText="1"/>
    </xf>
    <xf numFmtId="0" fontId="0" fillId="0" borderId="0" xfId="0" applyFill="1"/>
    <xf numFmtId="166" fontId="0" fillId="0" borderId="0" xfId="0" applyNumberFormat="1"/>
    <xf numFmtId="9" fontId="0" fillId="0" borderId="0" xfId="0" applyNumberFormat="1"/>
    <xf numFmtId="166" fontId="0" fillId="0" borderId="0" xfId="0" applyNumberFormat="1" applyFill="1"/>
    <xf numFmtId="9" fontId="0" fillId="0" borderId="0" xfId="0" applyNumberFormat="1" applyFill="1"/>
    <xf numFmtId="0" fontId="16" fillId="0" borderId="0" xfId="0" applyFont="1" applyAlignment="1">
      <alignment horizontal="left" vertical="center" wrapText="1"/>
    </xf>
    <xf numFmtId="0" fontId="17" fillId="0" borderId="0" xfId="0" applyFont="1" applyAlignment="1"/>
  </cellXfs>
  <cellStyles count="4">
    <cellStyle name="Normal" xfId="0" builtinId="0"/>
    <cellStyle name="Normal 2" xfId="1"/>
    <cellStyle name="Normal 3" xfId="2"/>
    <cellStyle name="Percent 2" xfId="3"/>
  </cellStyles>
  <dxfs count="12">
    <dxf>
      <fill>
        <patternFill>
          <bgColor rgb="FFFFE2C0"/>
        </patternFill>
      </fill>
    </dxf>
    <dxf>
      <fill>
        <patternFill>
          <bgColor rgb="FFFFE2C0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FFA02F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  <dxf>
      <fill>
        <patternFill>
          <bgColor rgb="FFD0D8D6"/>
        </patternFill>
      </fill>
    </dxf>
    <dxf>
      <fill>
        <patternFill>
          <bgColor rgb="FFD0D8D6"/>
        </patternFill>
      </fill>
    </dxf>
    <dxf>
      <font>
        <b/>
        <i val="0"/>
      </font>
    </dxf>
    <dxf>
      <font>
        <b/>
        <i val="0"/>
        <color rgb="FFFFFFFF"/>
      </font>
      <fill>
        <patternFill>
          <bgColor rgb="FF627D77"/>
        </patternFill>
      </fill>
    </dxf>
  </dxfs>
  <tableStyles count="3" defaultTableStyle="TableStyleMedium9" defaultPivotStyle="PivotStyleLight16">
    <tableStyle name="Swiss Re Table 1" pivot="0" count="4">
      <tableStyleElement type="headerRow" dxfId="11"/>
      <tableStyleElement type="totalRow" dxfId="10"/>
      <tableStyleElement type="secondRowStripe" dxfId="9"/>
      <tableStyleElement type="firstColumnStripe" dxfId="8"/>
    </tableStyle>
    <tableStyle name="Swiss Re Table 2" pivot="0" count="4">
      <tableStyleElement type="headerRow" dxfId="7"/>
      <tableStyleElement type="totalRow" dxfId="6"/>
      <tableStyleElement type="secondRowStripe" dxfId="5"/>
      <tableStyleElement type="firstColumnStripe" dxfId="4"/>
    </tableStyle>
    <tableStyle name="Swiss Re Table 4" pivot="0" count="4">
      <tableStyleElement type="headerRow" dxfId="3"/>
      <tableStyleElement type="totalRow" dxfId="2"/>
      <tableStyleElement type="secondRowStripe" dxfId="1"/>
      <tableStyleElement type="first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8.7132856120257701E-2"/>
          <c:y val="0.12900118649552425"/>
          <c:w val="0.86422010770771152"/>
          <c:h val="0.7217302831372405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Fig3_Insured_Catastrophe_Losses!$B$5</c:f>
              <c:strCache>
                <c:ptCount val="1"/>
                <c:pt idx="0">
                  <c:v>Earthquake/tsunami</c:v>
                </c:pt>
              </c:strCache>
            </c:strRef>
          </c:tx>
          <c:spPr>
            <a:solidFill>
              <a:srgbClr val="0070C0"/>
            </a:solidFill>
            <a:ln w="12700">
              <a:noFill/>
              <a:prstDash val="solid"/>
            </a:ln>
          </c:spPr>
          <c:invertIfNegative val="0"/>
          <c:cat>
            <c:numRef>
              <c:f>Fig3_Insured_Catastrophe_Losses!$A$6:$A$53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Fig3_Insured_Catastrophe_Losses!$B$6:$B$53</c:f>
              <c:numCache>
                <c:formatCode>#,##0.0</c:formatCode>
                <c:ptCount val="48"/>
                <c:pt idx="1">
                  <c:v>198.87213499999999</c:v>
                </c:pt>
                <c:pt idx="2">
                  <c:v>791.92359999999996</c:v>
                </c:pt>
                <c:pt idx="6">
                  <c:v>327.35297600000001</c:v>
                </c:pt>
                <c:pt idx="10">
                  <c:v>199.42750999999998</c:v>
                </c:pt>
                <c:pt idx="11">
                  <c:v>13.479480000000001</c:v>
                </c:pt>
                <c:pt idx="13">
                  <c:v>103.173806</c:v>
                </c:pt>
                <c:pt idx="15">
                  <c:v>952.51039400000002</c:v>
                </c:pt>
                <c:pt idx="16">
                  <c:v>516.38948700000003</c:v>
                </c:pt>
                <c:pt idx="17">
                  <c:v>2040.939768</c:v>
                </c:pt>
                <c:pt idx="18">
                  <c:v>22.3749</c:v>
                </c:pt>
                <c:pt idx="19">
                  <c:v>3248.0275659999998</c:v>
                </c:pt>
                <c:pt idx="20">
                  <c:v>321.19584300000002</c:v>
                </c:pt>
                <c:pt idx="21">
                  <c:v>176.76015100000001</c:v>
                </c:pt>
                <c:pt idx="22">
                  <c:v>153.38351700000001</c:v>
                </c:pt>
                <c:pt idx="23">
                  <c:v>348.07645300000001</c:v>
                </c:pt>
                <c:pt idx="24">
                  <c:v>25332.828621000001</c:v>
                </c:pt>
                <c:pt idx="25">
                  <c:v>4023.6108589999999</c:v>
                </c:pt>
                <c:pt idx="26">
                  <c:v>112.578553</c:v>
                </c:pt>
                <c:pt idx="27">
                  <c:v>168.33548200000001</c:v>
                </c:pt>
                <c:pt idx="28">
                  <c:v>76.845435000000009</c:v>
                </c:pt>
                <c:pt idx="29">
                  <c:v>3361.1276049999997</c:v>
                </c:pt>
                <c:pt idx="30">
                  <c:v>28.46088</c:v>
                </c:pt>
                <c:pt idx="31">
                  <c:v>913.925074</c:v>
                </c:pt>
                <c:pt idx="32">
                  <c:v>6.8116099999999999</c:v>
                </c:pt>
                <c:pt idx="33">
                  <c:v>594.31577399999992</c:v>
                </c:pt>
                <c:pt idx="34">
                  <c:v>3552.664663</c:v>
                </c:pt>
                <c:pt idx="35">
                  <c:v>337.18791699999997</c:v>
                </c:pt>
                <c:pt idx="36">
                  <c:v>98.472429000000005</c:v>
                </c:pt>
                <c:pt idx="37">
                  <c:v>662.36789399999998</c:v>
                </c:pt>
                <c:pt idx="38">
                  <c:v>479.89139600000004</c:v>
                </c:pt>
                <c:pt idx="39">
                  <c:v>695.77000400000009</c:v>
                </c:pt>
                <c:pt idx="40">
                  <c:v>18210.957459999998</c:v>
                </c:pt>
                <c:pt idx="41">
                  <c:v>59327.409381000012</c:v>
                </c:pt>
                <c:pt idx="42">
                  <c:v>1825.4932310000002</c:v>
                </c:pt>
                <c:pt idx="43">
                  <c:v>47.334240000000001</c:v>
                </c:pt>
                <c:pt idx="44">
                  <c:v>323.86281100000002</c:v>
                </c:pt>
                <c:pt idx="45">
                  <c:v>527.47872000000007</c:v>
                </c:pt>
                <c:pt idx="46">
                  <c:v>8862.6668109999991</c:v>
                </c:pt>
                <c:pt idx="47" formatCode="#,##0">
                  <c:v>1614.723199</c:v>
                </c:pt>
              </c:numCache>
            </c:numRef>
          </c:val>
        </c:ser>
        <c:ser>
          <c:idx val="0"/>
          <c:order val="1"/>
          <c:tx>
            <c:strRef>
              <c:f>Fig3_Insured_Catastrophe_Losses!$D$5</c:f>
              <c:strCache>
                <c:ptCount val="1"/>
                <c:pt idx="0">
                  <c:v>Weather-related catastrophes</c:v>
                </c:pt>
              </c:strCache>
            </c:strRef>
          </c:tx>
          <c:spPr>
            <a:solidFill>
              <a:srgbClr val="1F497D">
                <a:lumMod val="40000"/>
                <a:lumOff val="60000"/>
              </a:srgbClr>
            </a:solidFill>
          </c:spPr>
          <c:invertIfNegative val="0"/>
          <c:cat>
            <c:numRef>
              <c:f>Fig3_Insured_Catastrophe_Losses!$A$6:$A$53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Fig3_Insured_Catastrophe_Losses!$D$6:$D$53</c:f>
              <c:numCache>
                <c:formatCode>#,##0.0</c:formatCode>
                <c:ptCount val="48"/>
                <c:pt idx="0">
                  <c:v>3145.78847</c:v>
                </c:pt>
                <c:pt idx="1">
                  <c:v>780.97934200000009</c:v>
                </c:pt>
                <c:pt idx="2">
                  <c:v>2149.1831820000002</c:v>
                </c:pt>
                <c:pt idx="3">
                  <c:v>3628.3168659999997</c:v>
                </c:pt>
                <c:pt idx="4">
                  <c:v>5201.5955930000009</c:v>
                </c:pt>
                <c:pt idx="5">
                  <c:v>2756.7367440000003</c:v>
                </c:pt>
                <c:pt idx="6">
                  <c:v>3617.7609589999997</c:v>
                </c:pt>
                <c:pt idx="7">
                  <c:v>1524.0740080000003</c:v>
                </c:pt>
                <c:pt idx="8">
                  <c:v>3442.0202870000007</c:v>
                </c:pt>
                <c:pt idx="9">
                  <c:v>6570.0366750000012</c:v>
                </c:pt>
                <c:pt idx="10">
                  <c:v>2714.9386360000003</c:v>
                </c:pt>
                <c:pt idx="11">
                  <c:v>2807.0602640000002</c:v>
                </c:pt>
                <c:pt idx="12">
                  <c:v>6144.7957689999994</c:v>
                </c:pt>
                <c:pt idx="13">
                  <c:v>9709.2994210000015</c:v>
                </c:pt>
                <c:pt idx="14">
                  <c:v>5476.5834570000006</c:v>
                </c:pt>
                <c:pt idx="15">
                  <c:v>7725.1094120000007</c:v>
                </c:pt>
                <c:pt idx="16">
                  <c:v>2527.4862849999995</c:v>
                </c:pt>
                <c:pt idx="17">
                  <c:v>11778.474894000001</c:v>
                </c:pt>
                <c:pt idx="18">
                  <c:v>5419.1488719999988</c:v>
                </c:pt>
                <c:pt idx="19">
                  <c:v>16021.375040999998</c:v>
                </c:pt>
                <c:pt idx="20">
                  <c:v>27476.490137000008</c:v>
                </c:pt>
                <c:pt idx="21">
                  <c:v>22284.151586</c:v>
                </c:pt>
                <c:pt idx="22">
                  <c:v>42195.142145000005</c:v>
                </c:pt>
                <c:pt idx="23">
                  <c:v>16059.435430000003</c:v>
                </c:pt>
                <c:pt idx="24">
                  <c:v>10860.889453000002</c:v>
                </c:pt>
                <c:pt idx="25">
                  <c:v>19679.668718000001</c:v>
                </c:pt>
                <c:pt idx="26">
                  <c:v>14946.231411999997</c:v>
                </c:pt>
                <c:pt idx="27">
                  <c:v>9484.6868540000014</c:v>
                </c:pt>
                <c:pt idx="28">
                  <c:v>23918.936486000002</c:v>
                </c:pt>
                <c:pt idx="29">
                  <c:v>38789.15853500001</c:v>
                </c:pt>
                <c:pt idx="30">
                  <c:v>12192.480640000002</c:v>
                </c:pt>
                <c:pt idx="31">
                  <c:v>15469.082374000005</c:v>
                </c:pt>
                <c:pt idx="32">
                  <c:v>19293.999246000003</c:v>
                </c:pt>
                <c:pt idx="33">
                  <c:v>23449.895227999998</c:v>
                </c:pt>
                <c:pt idx="34">
                  <c:v>56142.185629999985</c:v>
                </c:pt>
                <c:pt idx="35">
                  <c:v>129266.86459000003</c:v>
                </c:pt>
                <c:pt idx="36">
                  <c:v>15388.358856000004</c:v>
                </c:pt>
                <c:pt idx="37">
                  <c:v>28062.953045999999</c:v>
                </c:pt>
                <c:pt idx="38">
                  <c:v>49889.894648999994</c:v>
                </c:pt>
                <c:pt idx="39">
                  <c:v>24447.385379999996</c:v>
                </c:pt>
                <c:pt idx="40">
                  <c:v>32868.574532999999</c:v>
                </c:pt>
                <c:pt idx="41">
                  <c:v>72253.447714000009</c:v>
                </c:pt>
                <c:pt idx="42">
                  <c:v>68714.232803999999</c:v>
                </c:pt>
                <c:pt idx="43">
                  <c:v>37632.748295000012</c:v>
                </c:pt>
                <c:pt idx="44">
                  <c:v>30094.090307000006</c:v>
                </c:pt>
                <c:pt idx="45">
                  <c:v>28133.576633000001</c:v>
                </c:pt>
                <c:pt idx="46">
                  <c:v>38695.155496999992</c:v>
                </c:pt>
                <c:pt idx="47" formatCode="#,##0">
                  <c:v>136442.27427100003</c:v>
                </c:pt>
              </c:numCache>
            </c:numRef>
          </c:val>
        </c:ser>
        <c:ser>
          <c:idx val="2"/>
          <c:order val="2"/>
          <c:tx>
            <c:strRef>
              <c:f>Fig3_Insured_Catastrophe_Losses!$C$5</c:f>
              <c:strCache>
                <c:ptCount val="1"/>
                <c:pt idx="0">
                  <c:v>Man-made disasters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Fig3_Insured_Catastrophe_Losses!$A$6:$A$53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Fig3_Insured_Catastrophe_Losses!$C$6:$C$53</c:f>
              <c:numCache>
                <c:formatCode>#,##0.0</c:formatCode>
                <c:ptCount val="48"/>
                <c:pt idx="0">
                  <c:v>2661.2190729999998</c:v>
                </c:pt>
                <c:pt idx="1">
                  <c:v>1947.1847669999997</c:v>
                </c:pt>
                <c:pt idx="2">
                  <c:v>2542.683934000001</c:v>
                </c:pt>
                <c:pt idx="3">
                  <c:v>3410.6145950000005</c:v>
                </c:pt>
                <c:pt idx="4">
                  <c:v>3293.5547079999992</c:v>
                </c:pt>
                <c:pt idx="5">
                  <c:v>3223.2357650000004</c:v>
                </c:pt>
                <c:pt idx="6">
                  <c:v>3792.1688630000003</c:v>
                </c:pt>
                <c:pt idx="7">
                  <c:v>4742.9278389999981</c:v>
                </c:pt>
                <c:pt idx="8">
                  <c:v>3547.6050680000003</c:v>
                </c:pt>
                <c:pt idx="9">
                  <c:v>7248.6096759999991</c:v>
                </c:pt>
                <c:pt idx="10">
                  <c:v>5534.5097430000005</c:v>
                </c:pt>
                <c:pt idx="11">
                  <c:v>2206.6885480000001</c:v>
                </c:pt>
                <c:pt idx="12">
                  <c:v>4360.6284730000007</c:v>
                </c:pt>
                <c:pt idx="13">
                  <c:v>3123.7440079999992</c:v>
                </c:pt>
                <c:pt idx="14">
                  <c:v>3103.6369250000002</c:v>
                </c:pt>
                <c:pt idx="15">
                  <c:v>3618.019742</c:v>
                </c:pt>
                <c:pt idx="16">
                  <c:v>3633.8583550000003</c:v>
                </c:pt>
                <c:pt idx="17">
                  <c:v>4616.6428219999998</c:v>
                </c:pt>
                <c:pt idx="18">
                  <c:v>8835.3765520000015</c:v>
                </c:pt>
                <c:pt idx="19">
                  <c:v>9874.214817</c:v>
                </c:pt>
                <c:pt idx="20">
                  <c:v>6573.7511260000001</c:v>
                </c:pt>
                <c:pt idx="21">
                  <c:v>6563.3401240000003</c:v>
                </c:pt>
                <c:pt idx="22">
                  <c:v>8151.5641300000016</c:v>
                </c:pt>
                <c:pt idx="23">
                  <c:v>5984.4782130000003</c:v>
                </c:pt>
                <c:pt idx="24">
                  <c:v>7803.5517539999992</c:v>
                </c:pt>
                <c:pt idx="25">
                  <c:v>4373.4192589999993</c:v>
                </c:pt>
                <c:pt idx="26">
                  <c:v>7314.5649900000008</c:v>
                </c:pt>
                <c:pt idx="27">
                  <c:v>6737.4049510000004</c:v>
                </c:pt>
                <c:pt idx="28">
                  <c:v>6124.2669270000015</c:v>
                </c:pt>
                <c:pt idx="29">
                  <c:v>8538.8309320000026</c:v>
                </c:pt>
                <c:pt idx="30">
                  <c:v>6270.6947380000001</c:v>
                </c:pt>
                <c:pt idx="31">
                  <c:v>35711.372211000002</c:v>
                </c:pt>
                <c:pt idx="32">
                  <c:v>4156.7925759999998</c:v>
                </c:pt>
                <c:pt idx="33">
                  <c:v>4315.6316370000004</c:v>
                </c:pt>
                <c:pt idx="34">
                  <c:v>4667.8844140000001</c:v>
                </c:pt>
                <c:pt idx="35">
                  <c:v>6825.9851040000012</c:v>
                </c:pt>
                <c:pt idx="36">
                  <c:v>6196.2913939999989</c:v>
                </c:pt>
                <c:pt idx="37">
                  <c:v>6822.4089889999977</c:v>
                </c:pt>
                <c:pt idx="38">
                  <c:v>9547.3026159999972</c:v>
                </c:pt>
                <c:pt idx="39">
                  <c:v>4486.4918850000013</c:v>
                </c:pt>
                <c:pt idx="40">
                  <c:v>5363.775979</c:v>
                </c:pt>
                <c:pt idx="41">
                  <c:v>7377.343045999999</c:v>
                </c:pt>
                <c:pt idx="42">
                  <c:v>6274.7812920000015</c:v>
                </c:pt>
                <c:pt idx="43">
                  <c:v>8135.1659350000036</c:v>
                </c:pt>
                <c:pt idx="44">
                  <c:v>7285.9688689999984</c:v>
                </c:pt>
                <c:pt idx="45">
                  <c:v>9813.400361</c:v>
                </c:pt>
                <c:pt idx="46">
                  <c:v>8376.690717999998</c:v>
                </c:pt>
                <c:pt idx="47" formatCode="#,##0">
                  <c:v>6245.7106399999993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375492272"/>
        <c:axId val="375492664"/>
      </c:barChart>
      <c:lineChart>
        <c:grouping val="standard"/>
        <c:varyColors val="0"/>
        <c:ser>
          <c:idx val="3"/>
          <c:order val="3"/>
          <c:spPr>
            <a:ln>
              <a:solidFill>
                <a:srgbClr val="7030A0">
                  <a:alpha val="2000"/>
                </a:srgbClr>
              </a:solidFill>
            </a:ln>
          </c:spPr>
          <c:marker>
            <c:symbol val="none"/>
          </c:marker>
          <c:cat>
            <c:numRef>
              <c:f>Fig3_Insured_Catastrophe_Losses!$A$6:$A$53</c:f>
              <c:numCache>
                <c:formatCode>General</c:formatCode>
                <c:ptCount val="48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</c:numCache>
            </c:numRef>
          </c:cat>
          <c:val>
            <c:numRef>
              <c:f>Fig3_Insured_Catastrophe_Losses!$E$6:$E$53</c:f>
              <c:numCache>
                <c:formatCode>#,##0.0</c:formatCode>
                <c:ptCount val="48"/>
                <c:pt idx="0">
                  <c:v>5807.0075429999997</c:v>
                </c:pt>
                <c:pt idx="1">
                  <c:v>2927.0362439999999</c:v>
                </c:pt>
                <c:pt idx="2">
                  <c:v>5483.7907160000013</c:v>
                </c:pt>
                <c:pt idx="3">
                  <c:v>7038.9314610000001</c:v>
                </c:pt>
                <c:pt idx="4">
                  <c:v>8495.1503009999997</c:v>
                </c:pt>
                <c:pt idx="5">
                  <c:v>5979.9725090000011</c:v>
                </c:pt>
                <c:pt idx="6">
                  <c:v>7737.2827980000002</c:v>
                </c:pt>
                <c:pt idx="7">
                  <c:v>6267.0018469999986</c:v>
                </c:pt>
                <c:pt idx="8">
                  <c:v>6989.625355000001</c:v>
                </c:pt>
                <c:pt idx="9">
                  <c:v>13818.646350999999</c:v>
                </c:pt>
                <c:pt idx="10">
                  <c:v>8448.8758890000008</c:v>
                </c:pt>
                <c:pt idx="11">
                  <c:v>5027.2282919999998</c:v>
                </c:pt>
                <c:pt idx="12">
                  <c:v>10505.424242000001</c:v>
                </c:pt>
                <c:pt idx="13">
                  <c:v>12936.217235</c:v>
                </c:pt>
                <c:pt idx="14">
                  <c:v>8580.2203820000013</c:v>
                </c:pt>
                <c:pt idx="15">
                  <c:v>12295.639548000001</c:v>
                </c:pt>
                <c:pt idx="16">
                  <c:v>6677.7341269999997</c:v>
                </c:pt>
                <c:pt idx="17">
                  <c:v>18436.057484000001</c:v>
                </c:pt>
                <c:pt idx="18">
                  <c:v>14276.900324000002</c:v>
                </c:pt>
                <c:pt idx="19">
                  <c:v>29143.617423999996</c:v>
                </c:pt>
                <c:pt idx="20">
                  <c:v>34371.437106000012</c:v>
                </c:pt>
                <c:pt idx="21">
                  <c:v>29024.251861000001</c:v>
                </c:pt>
                <c:pt idx="22">
                  <c:v>50500.089792000006</c:v>
                </c:pt>
                <c:pt idx="23">
                  <c:v>22391.990096000001</c:v>
                </c:pt>
                <c:pt idx="24">
                  <c:v>43997.269828000004</c:v>
                </c:pt>
                <c:pt idx="25">
                  <c:v>28076.698836</c:v>
                </c:pt>
                <c:pt idx="26">
                  <c:v>22373.374954999999</c:v>
                </c:pt>
                <c:pt idx="27">
                  <c:v>16390.427287000002</c:v>
                </c:pt>
                <c:pt idx="28">
                  <c:v>30120.048848000006</c:v>
                </c:pt>
                <c:pt idx="29">
                  <c:v>50689.117072000008</c:v>
                </c:pt>
                <c:pt idx="30">
                  <c:v>18491.636258000002</c:v>
                </c:pt>
                <c:pt idx="31">
                  <c:v>52094.379659000006</c:v>
                </c:pt>
                <c:pt idx="32">
                  <c:v>23457.603432000004</c:v>
                </c:pt>
                <c:pt idx="33">
                  <c:v>28359.842638999999</c:v>
                </c:pt>
                <c:pt idx="34">
                  <c:v>64362.734706999981</c:v>
                </c:pt>
                <c:pt idx="35">
                  <c:v>136430.03761100004</c:v>
                </c:pt>
                <c:pt idx="36">
                  <c:v>21683.122679000004</c:v>
                </c:pt>
                <c:pt idx="37">
                  <c:v>35547.729928999994</c:v>
                </c:pt>
                <c:pt idx="38">
                  <c:v>59917.088660999994</c:v>
                </c:pt>
                <c:pt idx="39">
                  <c:v>29629.647268999997</c:v>
                </c:pt>
                <c:pt idx="40">
                  <c:v>56443.307971999995</c:v>
                </c:pt>
                <c:pt idx="41">
                  <c:v>138958.20014100004</c:v>
                </c:pt>
                <c:pt idx="42">
                  <c:v>76814.507326999999</c:v>
                </c:pt>
                <c:pt idx="43">
                  <c:v>45815.248470000013</c:v>
                </c:pt>
                <c:pt idx="44">
                  <c:v>37703.921987000002</c:v>
                </c:pt>
                <c:pt idx="45">
                  <c:v>38474.455713999996</c:v>
                </c:pt>
                <c:pt idx="46">
                  <c:v>55934.513025999986</c:v>
                </c:pt>
                <c:pt idx="47">
                  <c:v>144302.70811000004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5492272"/>
        <c:axId val="375492664"/>
      </c:lineChart>
      <c:catAx>
        <c:axId val="375492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Univers"/>
                <a:ea typeface="Univers"/>
                <a:cs typeface="Univers"/>
              </a:defRPr>
            </a:pPr>
            <a:endParaRPr lang="en-US"/>
          </a:p>
        </c:txPr>
        <c:crossAx val="375492664"/>
        <c:crosses val="autoZero"/>
        <c:auto val="1"/>
        <c:lblAlgn val="ctr"/>
        <c:lblOffset val="100"/>
        <c:tickLblSkip val="5"/>
        <c:noMultiLvlLbl val="0"/>
      </c:catAx>
      <c:valAx>
        <c:axId val="3754926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Univers"/>
                <a:ea typeface="Univers"/>
                <a:cs typeface="Univers"/>
              </a:defRPr>
            </a:pPr>
            <a:endParaRPr lang="en-US"/>
          </a:p>
        </c:txPr>
        <c:crossAx val="375492272"/>
        <c:crosses val="autoZero"/>
        <c:crossBetween val="between"/>
        <c:dispUnits>
          <c:builtInUnit val="thousands"/>
        </c:dispUnits>
      </c:valAx>
      <c:spPr>
        <a:solidFill>
          <a:srgbClr val="FFFFFF"/>
        </a:solidFill>
        <a:ln w="12700">
          <a:noFill/>
          <a:prstDash val="solid"/>
        </a:ln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5.03496234166384E-2"/>
          <c:y val="0.90995497290587612"/>
          <c:w val="0.94965033887218997"/>
          <c:h val="9.0045017899351584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Univers"/>
              <a:ea typeface="Univers"/>
              <a:cs typeface="Univer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Univers"/>
          <a:ea typeface="Univers"/>
          <a:cs typeface="Univers"/>
        </a:defRPr>
      </a:pPr>
      <a:endParaRPr lang="en-US"/>
    </a:p>
  </c:txPr>
  <c:printSettings>
    <c:headerFooter alignWithMargins="0"/>
    <c:pageMargins b="1" l="0.75000000000000233" r="0.75000000000000233" t="1" header="0.5" footer="0.5"/>
    <c:pageSetup paperSize="9" orientation="landscape"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losse'!$F$6:$F$52</c:f>
              <c:numCache>
                <c:formatCode>#,##0</c:formatCode>
                <c:ptCount val="47"/>
                <c:pt idx="0">
                  <c:v>5.8070075430000001</c:v>
                </c:pt>
                <c:pt idx="1">
                  <c:v>2.927036244</c:v>
                </c:pt>
                <c:pt idx="2">
                  <c:v>5.4837907160000015</c:v>
                </c:pt>
                <c:pt idx="3">
                  <c:v>7.0389314609999998</c:v>
                </c:pt>
                <c:pt idx="4">
                  <c:v>8.4951503009999989</c:v>
                </c:pt>
                <c:pt idx="5">
                  <c:v>5.9799725090000013</c:v>
                </c:pt>
                <c:pt idx="6">
                  <c:v>7.7372827979999999</c:v>
                </c:pt>
                <c:pt idx="7">
                  <c:v>6.2670018469999986</c:v>
                </c:pt>
                <c:pt idx="8">
                  <c:v>6.9896253550000012</c:v>
                </c:pt>
                <c:pt idx="9">
                  <c:v>13.818646351</c:v>
                </c:pt>
                <c:pt idx="10">
                  <c:v>8.448875889</c:v>
                </c:pt>
                <c:pt idx="11">
                  <c:v>5.0272282920000002</c:v>
                </c:pt>
                <c:pt idx="12">
                  <c:v>10.505424242</c:v>
                </c:pt>
                <c:pt idx="13">
                  <c:v>12.936217235000001</c:v>
                </c:pt>
                <c:pt idx="14">
                  <c:v>8.580220382000002</c:v>
                </c:pt>
                <c:pt idx="15">
                  <c:v>12.295639548</c:v>
                </c:pt>
                <c:pt idx="16">
                  <c:v>6.6777341269999999</c:v>
                </c:pt>
                <c:pt idx="17">
                  <c:v>18.436057483999999</c:v>
                </c:pt>
                <c:pt idx="18">
                  <c:v>14.276900324000001</c:v>
                </c:pt>
                <c:pt idx="19">
                  <c:v>29.143617423999995</c:v>
                </c:pt>
                <c:pt idx="20">
                  <c:v>34.371437106000009</c:v>
                </c:pt>
                <c:pt idx="21">
                  <c:v>29.024251861</c:v>
                </c:pt>
                <c:pt idx="22">
                  <c:v>50.500089792000004</c:v>
                </c:pt>
                <c:pt idx="23">
                  <c:v>22.391990096000001</c:v>
                </c:pt>
                <c:pt idx="24">
                  <c:v>43.997269828000007</c:v>
                </c:pt>
                <c:pt idx="25">
                  <c:v>28.076698835999998</c:v>
                </c:pt>
                <c:pt idx="26">
                  <c:v>22.373374954999999</c:v>
                </c:pt>
                <c:pt idx="27">
                  <c:v>16.390427287000001</c:v>
                </c:pt>
                <c:pt idx="28">
                  <c:v>30.120048848000007</c:v>
                </c:pt>
                <c:pt idx="29">
                  <c:v>50.689117072000009</c:v>
                </c:pt>
                <c:pt idx="30">
                  <c:v>18.491636258000003</c:v>
                </c:pt>
                <c:pt idx="31">
                  <c:v>52.094379659000005</c:v>
                </c:pt>
                <c:pt idx="32">
                  <c:v>23.457603432000003</c:v>
                </c:pt>
                <c:pt idx="33">
                  <c:v>28.359842639</c:v>
                </c:pt>
                <c:pt idx="34">
                  <c:v>64.362734706999987</c:v>
                </c:pt>
                <c:pt idx="35">
                  <c:v>136.43003761100005</c:v>
                </c:pt>
                <c:pt idx="36">
                  <c:v>21.683122679000004</c:v>
                </c:pt>
                <c:pt idx="37">
                  <c:v>35.547729928999992</c:v>
                </c:pt>
                <c:pt idx="38">
                  <c:v>59.917088660999994</c:v>
                </c:pt>
                <c:pt idx="39">
                  <c:v>29.629647268999996</c:v>
                </c:pt>
                <c:pt idx="40">
                  <c:v>56.443307971999992</c:v>
                </c:pt>
                <c:pt idx="41">
                  <c:v>138.95820014100005</c:v>
                </c:pt>
                <c:pt idx="42">
                  <c:v>76.814507327000001</c:v>
                </c:pt>
                <c:pt idx="43">
                  <c:v>45.815248470000014</c:v>
                </c:pt>
                <c:pt idx="44">
                  <c:v>37.703921987000001</c:v>
                </c:pt>
                <c:pt idx="45">
                  <c:v>38.474455713999994</c:v>
                </c:pt>
                <c:pt idx="46">
                  <c:v>144.30270811000003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losse'!$G$6:$G$51</c:f>
              <c:numCache>
                <c:formatCode>#,##0</c:formatCode>
                <c:ptCount val="46"/>
                <c:pt idx="0">
                  <c:v>-0.11943890899999943</c:v>
                </c:pt>
                <c:pt idx="1">
                  <c:v>-6.0203698000000028E-2</c:v>
                </c:pt>
                <c:pt idx="2">
                  <c:v>-0.11279104800000006</c:v>
                </c:pt>
                <c:pt idx="3">
                  <c:v>-0.14477622199999995</c:v>
                </c:pt>
                <c:pt idx="4">
                  <c:v>-0.1747276820000021</c:v>
                </c:pt>
                <c:pt idx="5">
                  <c:v>-0.1229974430000027</c:v>
                </c:pt>
                <c:pt idx="6">
                  <c:v>-0.15914033799999938</c:v>
                </c:pt>
                <c:pt idx="7">
                  <c:v>-0.12889938799999712</c:v>
                </c:pt>
                <c:pt idx="8">
                  <c:v>-0.14376456900000179</c:v>
                </c:pt>
                <c:pt idx="9">
                  <c:v>-0.28422532699999969</c:v>
                </c:pt>
                <c:pt idx="10">
                  <c:v>-0.27088424599999961</c:v>
                </c:pt>
                <c:pt idx="11">
                  <c:v>-0.18059058099999969</c:v>
                </c:pt>
                <c:pt idx="12">
                  <c:v>0.35615351799999573</c:v>
                </c:pt>
                <c:pt idx="13">
                  <c:v>-0.2660759270000046</c:v>
                </c:pt>
                <c:pt idx="14">
                  <c:v>-0.17648025800000156</c:v>
                </c:pt>
                <c:pt idx="15">
                  <c:v>0.26712748399999953</c:v>
                </c:pt>
                <c:pt idx="16">
                  <c:v>-0.13734834000000085</c:v>
                </c:pt>
                <c:pt idx="17">
                  <c:v>-0.37919531200000378</c:v>
                </c:pt>
                <c:pt idx="18">
                  <c:v>-0.293648978000002</c:v>
                </c:pt>
                <c:pt idx="19">
                  <c:v>-0.5994328129999964</c:v>
                </c:pt>
                <c:pt idx="20">
                  <c:v>8.2843419519999841</c:v>
                </c:pt>
                <c:pt idx="21">
                  <c:v>-0.59697445400000504</c:v>
                </c:pt>
                <c:pt idx="22">
                  <c:v>-1.0386794090000109</c:v>
                </c:pt>
                <c:pt idx="23">
                  <c:v>-0.46056803200000473</c:v>
                </c:pt>
                <c:pt idx="24">
                  <c:v>-0.90494324400000181</c:v>
                </c:pt>
                <c:pt idx="25">
                  <c:v>-0.57748401999999999</c:v>
                </c:pt>
                <c:pt idx="26">
                  <c:v>-0.46018559100000189</c:v>
                </c:pt>
                <c:pt idx="27">
                  <c:v>-0.3371248120000061</c:v>
                </c:pt>
                <c:pt idx="28">
                  <c:v>-0.64453457699999817</c:v>
                </c:pt>
                <c:pt idx="29">
                  <c:v>-0.80892390600000397</c:v>
                </c:pt>
                <c:pt idx="30">
                  <c:v>-0.65061244200000345</c:v>
                </c:pt>
                <c:pt idx="31">
                  <c:v>-1.0715018090000115</c:v>
                </c:pt>
                <c:pt idx="32">
                  <c:v>-0.77544684000000075</c:v>
                </c:pt>
                <c:pt idx="33">
                  <c:v>-0.58330957799999794</c:v>
                </c:pt>
                <c:pt idx="34">
                  <c:v>-2.6529105879999761</c:v>
                </c:pt>
                <c:pt idx="35">
                  <c:v>-2.8060525900000641</c:v>
                </c:pt>
                <c:pt idx="36">
                  <c:v>-0.6258559720000072</c:v>
                </c:pt>
                <c:pt idx="37">
                  <c:v>-0.86907421699999077</c:v>
                </c:pt>
                <c:pt idx="38">
                  <c:v>-1.2323890609999992</c:v>
                </c:pt>
                <c:pt idx="39">
                  <c:v>-0.60942297399998324</c:v>
                </c:pt>
                <c:pt idx="40">
                  <c:v>-3.0080548360000066</c:v>
                </c:pt>
                <c:pt idx="41">
                  <c:v>-4.6085645430000284</c:v>
                </c:pt>
                <c:pt idx="42">
                  <c:v>-0.94983742799996662</c:v>
                </c:pt>
                <c:pt idx="43">
                  <c:v>-0.94901263100000222</c:v>
                </c:pt>
                <c:pt idx="44">
                  <c:v>-1.192569694999996</c:v>
                </c:pt>
                <c:pt idx="45">
                  <c:v>-1.0289846529999878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76227152"/>
        <c:axId val="215828120"/>
      </c:barChart>
      <c:lineChart>
        <c:grouping val="standard"/>
        <c:varyColors val="0"/>
        <c:ser>
          <c:idx val="2"/>
          <c:order val="2"/>
          <c:spPr>
            <a:ln>
              <a:solidFill>
                <a:schemeClr val="accent3">
                  <a:lumMod val="75000"/>
                  <a:alpha val="3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losse'!$F$6:$F$51</c:f>
              <c:numCache>
                <c:formatCode>#,##0</c:formatCode>
                <c:ptCount val="46"/>
                <c:pt idx="0">
                  <c:v>5.8070075430000001</c:v>
                </c:pt>
                <c:pt idx="1">
                  <c:v>2.927036244</c:v>
                </c:pt>
                <c:pt idx="2">
                  <c:v>5.4837907160000015</c:v>
                </c:pt>
                <c:pt idx="3">
                  <c:v>7.0389314609999998</c:v>
                </c:pt>
                <c:pt idx="4">
                  <c:v>8.4951503009999989</c:v>
                </c:pt>
                <c:pt idx="5">
                  <c:v>5.9799725090000013</c:v>
                </c:pt>
                <c:pt idx="6">
                  <c:v>7.7372827979999999</c:v>
                </c:pt>
                <c:pt idx="7">
                  <c:v>6.2670018469999986</c:v>
                </c:pt>
                <c:pt idx="8">
                  <c:v>6.9896253550000012</c:v>
                </c:pt>
                <c:pt idx="9">
                  <c:v>13.818646351</c:v>
                </c:pt>
                <c:pt idx="10">
                  <c:v>8.448875889</c:v>
                </c:pt>
                <c:pt idx="11">
                  <c:v>5.0272282920000002</c:v>
                </c:pt>
                <c:pt idx="12">
                  <c:v>10.505424242</c:v>
                </c:pt>
                <c:pt idx="13">
                  <c:v>12.936217235000001</c:v>
                </c:pt>
                <c:pt idx="14">
                  <c:v>8.580220382000002</c:v>
                </c:pt>
                <c:pt idx="15">
                  <c:v>12.295639548</c:v>
                </c:pt>
                <c:pt idx="16">
                  <c:v>6.6777341269999999</c:v>
                </c:pt>
                <c:pt idx="17">
                  <c:v>18.436057483999999</c:v>
                </c:pt>
                <c:pt idx="18">
                  <c:v>14.276900324000001</c:v>
                </c:pt>
                <c:pt idx="19">
                  <c:v>29.143617423999995</c:v>
                </c:pt>
                <c:pt idx="20">
                  <c:v>34.371437106000009</c:v>
                </c:pt>
                <c:pt idx="21">
                  <c:v>29.024251861</c:v>
                </c:pt>
                <c:pt idx="22">
                  <c:v>50.500089792000004</c:v>
                </c:pt>
                <c:pt idx="23">
                  <c:v>22.391990096000001</c:v>
                </c:pt>
                <c:pt idx="24">
                  <c:v>43.997269828000007</c:v>
                </c:pt>
                <c:pt idx="25">
                  <c:v>28.076698835999998</c:v>
                </c:pt>
                <c:pt idx="26">
                  <c:v>22.373374954999999</c:v>
                </c:pt>
                <c:pt idx="27">
                  <c:v>16.390427287000001</c:v>
                </c:pt>
                <c:pt idx="28">
                  <c:v>30.120048848000007</c:v>
                </c:pt>
                <c:pt idx="29">
                  <c:v>50.689117072000009</c:v>
                </c:pt>
                <c:pt idx="30">
                  <c:v>18.491636258000003</c:v>
                </c:pt>
                <c:pt idx="31">
                  <c:v>52.094379659000005</c:v>
                </c:pt>
                <c:pt idx="32">
                  <c:v>23.457603432000003</c:v>
                </c:pt>
                <c:pt idx="33">
                  <c:v>28.359842639</c:v>
                </c:pt>
                <c:pt idx="34">
                  <c:v>64.362734706999987</c:v>
                </c:pt>
                <c:pt idx="35">
                  <c:v>136.43003761100005</c:v>
                </c:pt>
                <c:pt idx="36">
                  <c:v>21.683122679000004</c:v>
                </c:pt>
                <c:pt idx="37">
                  <c:v>35.547729928999992</c:v>
                </c:pt>
                <c:pt idx="38">
                  <c:v>59.917088660999994</c:v>
                </c:pt>
                <c:pt idx="39">
                  <c:v>29.629647268999996</c:v>
                </c:pt>
                <c:pt idx="40">
                  <c:v>56.443307971999992</c:v>
                </c:pt>
                <c:pt idx="41">
                  <c:v>138.95820014100005</c:v>
                </c:pt>
                <c:pt idx="42">
                  <c:v>76.814507327000001</c:v>
                </c:pt>
                <c:pt idx="43">
                  <c:v>45.815248470000014</c:v>
                </c:pt>
                <c:pt idx="44">
                  <c:v>37.703921987000001</c:v>
                </c:pt>
                <c:pt idx="45">
                  <c:v>38.474455713999994</c:v>
                </c:pt>
              </c:numCache>
            </c:numRef>
          </c:val>
          <c:smooth val="0"/>
        </c:ser>
        <c:ser>
          <c:idx val="3"/>
          <c:order val="3"/>
          <c:spPr>
            <a:ln>
              <a:solidFill>
                <a:srgbClr val="FFC000">
                  <a:alpha val="3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losse'!$A$6:$A$52</c:f>
              <c:numCache>
                <c:formatCode>General</c:formatCode>
                <c:ptCount val="47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</c:numCache>
            </c:numRef>
          </c:cat>
          <c:val>
            <c:numRef>
              <c:f>'Fig4_Insured vs Uninsured losse'!$E$6:$E$52</c:f>
              <c:numCache>
                <c:formatCode>#,##0</c:formatCode>
                <c:ptCount val="47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  <c:pt idx="44">
                  <c:v>36.511352292000005</c:v>
                </c:pt>
                <c:pt idx="45">
                  <c:v>37.445471061000006</c:v>
                </c:pt>
                <c:pt idx="46">
                  <c:v>51.340863054999986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6227152"/>
        <c:axId val="215828120"/>
      </c:lineChart>
      <c:catAx>
        <c:axId val="37622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15828120"/>
        <c:crosses val="autoZero"/>
        <c:auto val="1"/>
        <c:lblAlgn val="ctr"/>
        <c:lblOffset val="100"/>
        <c:tickLblSkip val="5"/>
        <c:noMultiLvlLbl val="0"/>
      </c:catAx>
      <c:valAx>
        <c:axId val="21582812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376227152"/>
        <c:crosses val="autoZero"/>
        <c:crossBetween val="between"/>
      </c:valAx>
    </c:plotArea>
    <c:legend>
      <c:legendPos val="b"/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5.0000005917132453E-2"/>
          <c:y val="0.94328188542997604"/>
          <c:w val="0.93456787595891566"/>
          <c:h val="4.2587403639492552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989643801207651E-2"/>
          <c:y val="6.4542543646792724E-2"/>
          <c:w val="0.85522138450448348"/>
          <c:h val="0.776068314461061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'Fig4_Insured vs Uninsured losse'!$F$5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5.8070075430000001</c:v>
                </c:pt>
                <c:pt idx="1">
                  <c:v>2.927036244</c:v>
                </c:pt>
                <c:pt idx="2">
                  <c:v>5.4837907160000015</c:v>
                </c:pt>
                <c:pt idx="3">
                  <c:v>7.0389314609999998</c:v>
                </c:pt>
                <c:pt idx="4">
                  <c:v>8.4951503009999989</c:v>
                </c:pt>
                <c:pt idx="5">
                  <c:v>5.9799725090000013</c:v>
                </c:pt>
                <c:pt idx="6">
                  <c:v>7.7372827979999999</c:v>
                </c:pt>
                <c:pt idx="7">
                  <c:v>6.2670018469999986</c:v>
                </c:pt>
                <c:pt idx="8">
                  <c:v>6.9896253550000012</c:v>
                </c:pt>
                <c:pt idx="9">
                  <c:v>13.818646351</c:v>
                </c:pt>
                <c:pt idx="10">
                  <c:v>8.448875889</c:v>
                </c:pt>
                <c:pt idx="11">
                  <c:v>5.0272282920000002</c:v>
                </c:pt>
                <c:pt idx="12">
                  <c:v>10.505424242</c:v>
                </c:pt>
                <c:pt idx="13">
                  <c:v>12.936217235000001</c:v>
                </c:pt>
                <c:pt idx="14">
                  <c:v>8.580220382000002</c:v>
                </c:pt>
                <c:pt idx="15">
                  <c:v>12.295639548</c:v>
                </c:pt>
                <c:pt idx="16">
                  <c:v>6.6777341269999999</c:v>
                </c:pt>
                <c:pt idx="17">
                  <c:v>18.436057483999999</c:v>
                </c:pt>
                <c:pt idx="18">
                  <c:v>14.276900324000001</c:v>
                </c:pt>
                <c:pt idx="19">
                  <c:v>29.143617423999995</c:v>
                </c:pt>
                <c:pt idx="20">
                  <c:v>34.371437106000009</c:v>
                </c:pt>
                <c:pt idx="21">
                  <c:v>29.024251861</c:v>
                </c:pt>
                <c:pt idx="22">
                  <c:v>50.500089792000004</c:v>
                </c:pt>
                <c:pt idx="23">
                  <c:v>22.391990096000001</c:v>
                </c:pt>
                <c:pt idx="24">
                  <c:v>43.997269828000007</c:v>
                </c:pt>
                <c:pt idx="25">
                  <c:v>28.076698835999998</c:v>
                </c:pt>
                <c:pt idx="26">
                  <c:v>22.373374954999999</c:v>
                </c:pt>
                <c:pt idx="27">
                  <c:v>16.390427287000001</c:v>
                </c:pt>
                <c:pt idx="28">
                  <c:v>30.120048848000007</c:v>
                </c:pt>
                <c:pt idx="29">
                  <c:v>50.689117072000009</c:v>
                </c:pt>
                <c:pt idx="30">
                  <c:v>18.491636258000003</c:v>
                </c:pt>
                <c:pt idx="31">
                  <c:v>52.094379659000005</c:v>
                </c:pt>
                <c:pt idx="32">
                  <c:v>23.457603432000003</c:v>
                </c:pt>
                <c:pt idx="33">
                  <c:v>28.359842639</c:v>
                </c:pt>
                <c:pt idx="34">
                  <c:v>64.362734706999987</c:v>
                </c:pt>
                <c:pt idx="35">
                  <c:v>136.43003761100005</c:v>
                </c:pt>
                <c:pt idx="36">
                  <c:v>21.683122679000004</c:v>
                </c:pt>
                <c:pt idx="37">
                  <c:v>35.547729928999992</c:v>
                </c:pt>
                <c:pt idx="38">
                  <c:v>59.917088660999994</c:v>
                </c:pt>
                <c:pt idx="39">
                  <c:v>29.629647268999996</c:v>
                </c:pt>
                <c:pt idx="40">
                  <c:v>56.443307971999992</c:v>
                </c:pt>
                <c:pt idx="41">
                  <c:v>138.95820014100005</c:v>
                </c:pt>
                <c:pt idx="42">
                  <c:v>76.814507327000001</c:v>
                </c:pt>
                <c:pt idx="43">
                  <c:v>45.815248470000014</c:v>
                </c:pt>
              </c:numCache>
            </c:numRef>
          </c:val>
        </c:ser>
        <c:ser>
          <c:idx val="1"/>
          <c:order val="1"/>
          <c:tx>
            <c:strRef>
              <c:f>'Fig4_Insured vs Uninsured losse'!$G$5</c:f>
              <c:strCache>
                <c:ptCount val="1"/>
                <c:pt idx="0">
                  <c:v>Uninsured losses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losse'!$G$6:$G$49</c:f>
              <c:numCache>
                <c:formatCode>#,##0</c:formatCode>
                <c:ptCount val="44"/>
                <c:pt idx="0">
                  <c:v>-0.11943890899999943</c:v>
                </c:pt>
                <c:pt idx="1">
                  <c:v>-6.0203698000000028E-2</c:v>
                </c:pt>
                <c:pt idx="2">
                  <c:v>-0.11279104800000006</c:v>
                </c:pt>
                <c:pt idx="3">
                  <c:v>-0.14477622199999995</c:v>
                </c:pt>
                <c:pt idx="4">
                  <c:v>-0.1747276820000021</c:v>
                </c:pt>
                <c:pt idx="5">
                  <c:v>-0.1229974430000027</c:v>
                </c:pt>
                <c:pt idx="6">
                  <c:v>-0.15914033799999938</c:v>
                </c:pt>
                <c:pt idx="7">
                  <c:v>-0.12889938799999712</c:v>
                </c:pt>
                <c:pt idx="8">
                  <c:v>-0.14376456900000179</c:v>
                </c:pt>
                <c:pt idx="9">
                  <c:v>-0.28422532699999969</c:v>
                </c:pt>
                <c:pt idx="10">
                  <c:v>-0.27088424599999961</c:v>
                </c:pt>
                <c:pt idx="11">
                  <c:v>-0.18059058099999969</c:v>
                </c:pt>
                <c:pt idx="12">
                  <c:v>0.35615351799999573</c:v>
                </c:pt>
                <c:pt idx="13">
                  <c:v>-0.2660759270000046</c:v>
                </c:pt>
                <c:pt idx="14">
                  <c:v>-0.17648025800000156</c:v>
                </c:pt>
                <c:pt idx="15">
                  <c:v>0.26712748399999953</c:v>
                </c:pt>
                <c:pt idx="16">
                  <c:v>-0.13734834000000085</c:v>
                </c:pt>
                <c:pt idx="17">
                  <c:v>-0.37919531200000378</c:v>
                </c:pt>
                <c:pt idx="18">
                  <c:v>-0.293648978000002</c:v>
                </c:pt>
                <c:pt idx="19">
                  <c:v>-0.5994328129999964</c:v>
                </c:pt>
                <c:pt idx="20">
                  <c:v>8.2843419519999841</c:v>
                </c:pt>
                <c:pt idx="21">
                  <c:v>-0.59697445400000504</c:v>
                </c:pt>
                <c:pt idx="22">
                  <c:v>-1.0386794090000109</c:v>
                </c:pt>
                <c:pt idx="23">
                  <c:v>-0.46056803200000473</c:v>
                </c:pt>
                <c:pt idx="24">
                  <c:v>-0.90494324400000181</c:v>
                </c:pt>
                <c:pt idx="25">
                  <c:v>-0.57748401999999999</c:v>
                </c:pt>
                <c:pt idx="26">
                  <c:v>-0.46018559100000189</c:v>
                </c:pt>
                <c:pt idx="27">
                  <c:v>-0.3371248120000061</c:v>
                </c:pt>
                <c:pt idx="28">
                  <c:v>-0.64453457699999817</c:v>
                </c:pt>
                <c:pt idx="29">
                  <c:v>-0.80892390600000397</c:v>
                </c:pt>
                <c:pt idx="30">
                  <c:v>-0.65061244200000345</c:v>
                </c:pt>
                <c:pt idx="31">
                  <c:v>-1.0715018090000115</c:v>
                </c:pt>
                <c:pt idx="32">
                  <c:v>-0.77544684000000075</c:v>
                </c:pt>
                <c:pt idx="33">
                  <c:v>-0.58330957799999794</c:v>
                </c:pt>
                <c:pt idx="34">
                  <c:v>-2.6529105879999761</c:v>
                </c:pt>
                <c:pt idx="35">
                  <c:v>-2.8060525900000641</c:v>
                </c:pt>
                <c:pt idx="36">
                  <c:v>-0.6258559720000072</c:v>
                </c:pt>
                <c:pt idx="37">
                  <c:v>-0.86907421699999077</c:v>
                </c:pt>
                <c:pt idx="38">
                  <c:v>-1.2323890609999992</c:v>
                </c:pt>
                <c:pt idx="39">
                  <c:v>-0.60942297399998324</c:v>
                </c:pt>
                <c:pt idx="40">
                  <c:v>-3.0080548360000066</c:v>
                </c:pt>
                <c:pt idx="41">
                  <c:v>-4.6085645430000284</c:v>
                </c:pt>
                <c:pt idx="42">
                  <c:v>-0.94983742799996662</c:v>
                </c:pt>
                <c:pt idx="43">
                  <c:v>-0.94901263100000222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40456768"/>
        <c:axId val="140457160"/>
      </c:barChart>
      <c:lineChart>
        <c:grouping val="standard"/>
        <c:varyColors val="0"/>
        <c:ser>
          <c:idx val="2"/>
          <c:order val="2"/>
          <c:tx>
            <c:v>Total Insured Losses</c:v>
          </c:tx>
          <c:spPr>
            <a:ln>
              <a:solidFill>
                <a:schemeClr val="accent3">
                  <a:lumMod val="75000"/>
                  <a:alpha val="89000"/>
                </a:scheme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0070C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losse'!$F$6:$F$49</c:f>
              <c:numCache>
                <c:formatCode>#,##0</c:formatCode>
                <c:ptCount val="44"/>
                <c:pt idx="0">
                  <c:v>5.8070075430000001</c:v>
                </c:pt>
                <c:pt idx="1">
                  <c:v>2.927036244</c:v>
                </c:pt>
                <c:pt idx="2">
                  <c:v>5.4837907160000015</c:v>
                </c:pt>
                <c:pt idx="3">
                  <c:v>7.0389314609999998</c:v>
                </c:pt>
                <c:pt idx="4">
                  <c:v>8.4951503009999989</c:v>
                </c:pt>
                <c:pt idx="5">
                  <c:v>5.9799725090000013</c:v>
                </c:pt>
                <c:pt idx="6">
                  <c:v>7.7372827979999999</c:v>
                </c:pt>
                <c:pt idx="7">
                  <c:v>6.2670018469999986</c:v>
                </c:pt>
                <c:pt idx="8">
                  <c:v>6.9896253550000012</c:v>
                </c:pt>
                <c:pt idx="9">
                  <c:v>13.818646351</c:v>
                </c:pt>
                <c:pt idx="10">
                  <c:v>8.448875889</c:v>
                </c:pt>
                <c:pt idx="11">
                  <c:v>5.0272282920000002</c:v>
                </c:pt>
                <c:pt idx="12">
                  <c:v>10.505424242</c:v>
                </c:pt>
                <c:pt idx="13">
                  <c:v>12.936217235000001</c:v>
                </c:pt>
                <c:pt idx="14">
                  <c:v>8.580220382000002</c:v>
                </c:pt>
                <c:pt idx="15">
                  <c:v>12.295639548</c:v>
                </c:pt>
                <c:pt idx="16">
                  <c:v>6.6777341269999999</c:v>
                </c:pt>
                <c:pt idx="17">
                  <c:v>18.436057483999999</c:v>
                </c:pt>
                <c:pt idx="18">
                  <c:v>14.276900324000001</c:v>
                </c:pt>
                <c:pt idx="19">
                  <c:v>29.143617423999995</c:v>
                </c:pt>
                <c:pt idx="20">
                  <c:v>34.371437106000009</c:v>
                </c:pt>
                <c:pt idx="21">
                  <c:v>29.024251861</c:v>
                </c:pt>
                <c:pt idx="22">
                  <c:v>50.500089792000004</c:v>
                </c:pt>
                <c:pt idx="23">
                  <c:v>22.391990096000001</c:v>
                </c:pt>
                <c:pt idx="24">
                  <c:v>43.997269828000007</c:v>
                </c:pt>
                <c:pt idx="25">
                  <c:v>28.076698835999998</c:v>
                </c:pt>
                <c:pt idx="26">
                  <c:v>22.373374954999999</c:v>
                </c:pt>
                <c:pt idx="27">
                  <c:v>16.390427287000001</c:v>
                </c:pt>
                <c:pt idx="28">
                  <c:v>30.120048848000007</c:v>
                </c:pt>
                <c:pt idx="29">
                  <c:v>50.689117072000009</c:v>
                </c:pt>
                <c:pt idx="30">
                  <c:v>18.491636258000003</c:v>
                </c:pt>
                <c:pt idx="31">
                  <c:v>52.094379659000005</c:v>
                </c:pt>
                <c:pt idx="32">
                  <c:v>23.457603432000003</c:v>
                </c:pt>
                <c:pt idx="33">
                  <c:v>28.359842639</c:v>
                </c:pt>
                <c:pt idx="34">
                  <c:v>64.362734706999987</c:v>
                </c:pt>
                <c:pt idx="35">
                  <c:v>136.43003761100005</c:v>
                </c:pt>
                <c:pt idx="36">
                  <c:v>21.683122679000004</c:v>
                </c:pt>
                <c:pt idx="37">
                  <c:v>35.547729928999992</c:v>
                </c:pt>
                <c:pt idx="38">
                  <c:v>59.917088660999994</c:v>
                </c:pt>
                <c:pt idx="39">
                  <c:v>29.629647268999996</c:v>
                </c:pt>
                <c:pt idx="40">
                  <c:v>56.443307971999992</c:v>
                </c:pt>
                <c:pt idx="41">
                  <c:v>138.95820014100005</c:v>
                </c:pt>
                <c:pt idx="42">
                  <c:v>76.814507327000001</c:v>
                </c:pt>
                <c:pt idx="43">
                  <c:v>45.815248470000014</c:v>
                </c:pt>
              </c:numCache>
            </c:numRef>
          </c:val>
          <c:smooth val="0"/>
        </c:ser>
        <c:ser>
          <c:idx val="3"/>
          <c:order val="3"/>
          <c:tx>
            <c:v>Total Eco Losses</c:v>
          </c:tx>
          <c:spPr>
            <a:ln>
              <a:solidFill>
                <a:srgbClr val="FFC000">
                  <a:alpha val="85000"/>
                </a:srgbClr>
              </a:solidFill>
            </a:ln>
          </c:spPr>
          <c:marker>
            <c:symbol val="none"/>
          </c:marker>
          <c:trendline>
            <c:spPr>
              <a:ln w="28575">
                <a:solidFill>
                  <a:srgbClr val="FF0000"/>
                </a:solidFill>
              </a:ln>
            </c:spPr>
            <c:trendlineType val="movingAvg"/>
            <c:period val="10"/>
            <c:dispRSqr val="0"/>
            <c:dispEq val="0"/>
          </c:trendline>
          <c:cat>
            <c:numRef>
              <c:f>'Fig4_Insured vs Uninsured losse'!$A$6:$A$49</c:f>
              <c:numCache>
                <c:formatCode>General</c:formatCode>
                <c:ptCount val="44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</c:numCache>
            </c:numRef>
          </c:cat>
          <c:val>
            <c:numRef>
              <c:f>'Fig4_Insured vs Uninsured losse'!$E$6:$E$49</c:f>
              <c:numCache>
                <c:formatCode>#,##0</c:formatCode>
                <c:ptCount val="44"/>
                <c:pt idx="0">
                  <c:v>5.6875686340000007</c:v>
                </c:pt>
                <c:pt idx="1">
                  <c:v>2.8668325459999999</c:v>
                </c:pt>
                <c:pt idx="2">
                  <c:v>5.3709996680000014</c:v>
                </c:pt>
                <c:pt idx="3">
                  <c:v>6.8941552389999998</c:v>
                </c:pt>
                <c:pt idx="4">
                  <c:v>8.3204226189999968</c:v>
                </c:pt>
                <c:pt idx="5">
                  <c:v>5.8569750659999986</c:v>
                </c:pt>
                <c:pt idx="6">
                  <c:v>7.5781424600000005</c:v>
                </c:pt>
                <c:pt idx="7">
                  <c:v>6.1381024590000015</c:v>
                </c:pt>
                <c:pt idx="8">
                  <c:v>6.8458607859999994</c:v>
                </c:pt>
                <c:pt idx="9">
                  <c:v>13.534421024</c:v>
                </c:pt>
                <c:pt idx="10">
                  <c:v>8.1779916430000004</c:v>
                </c:pt>
                <c:pt idx="11">
                  <c:v>4.8466377110000005</c:v>
                </c:pt>
                <c:pt idx="12">
                  <c:v>10.861577759999996</c:v>
                </c:pt>
                <c:pt idx="13">
                  <c:v>12.670141307999996</c:v>
                </c:pt>
                <c:pt idx="14">
                  <c:v>8.4037401240000005</c:v>
                </c:pt>
                <c:pt idx="15">
                  <c:v>12.562767032</c:v>
                </c:pt>
                <c:pt idx="16">
                  <c:v>6.5403857869999991</c:v>
                </c:pt>
                <c:pt idx="17">
                  <c:v>18.056862171999995</c:v>
                </c:pt>
                <c:pt idx="18">
                  <c:v>13.983251345999999</c:v>
                </c:pt>
                <c:pt idx="19">
                  <c:v>28.544184610999999</c:v>
                </c:pt>
                <c:pt idx="20">
                  <c:v>42.655779057999993</c:v>
                </c:pt>
                <c:pt idx="21">
                  <c:v>28.427277406999995</c:v>
                </c:pt>
                <c:pt idx="22">
                  <c:v>49.461410382999993</c:v>
                </c:pt>
                <c:pt idx="23">
                  <c:v>21.931422063999996</c:v>
                </c:pt>
                <c:pt idx="24">
                  <c:v>43.092326584000006</c:v>
                </c:pt>
                <c:pt idx="25">
                  <c:v>27.499214815999999</c:v>
                </c:pt>
                <c:pt idx="26">
                  <c:v>21.913189363999997</c:v>
                </c:pt>
                <c:pt idx="27">
                  <c:v>16.053302474999995</c:v>
                </c:pt>
                <c:pt idx="28">
                  <c:v>29.475514271000009</c:v>
                </c:pt>
                <c:pt idx="29">
                  <c:v>49.880193166000005</c:v>
                </c:pt>
                <c:pt idx="30">
                  <c:v>17.841023816</c:v>
                </c:pt>
                <c:pt idx="31">
                  <c:v>51.022877849999993</c:v>
                </c:pt>
                <c:pt idx="32">
                  <c:v>22.682156592000002</c:v>
                </c:pt>
                <c:pt idx="33">
                  <c:v>27.776533061000002</c:v>
                </c:pt>
                <c:pt idx="34">
                  <c:v>61.709824119000011</c:v>
                </c:pt>
                <c:pt idx="35">
                  <c:v>133.62398502099998</c:v>
                </c:pt>
                <c:pt idx="36">
                  <c:v>21.057266706999997</c:v>
                </c:pt>
                <c:pt idx="37">
                  <c:v>34.678655712000001</c:v>
                </c:pt>
                <c:pt idx="38">
                  <c:v>58.684699599999995</c:v>
                </c:pt>
                <c:pt idx="39">
                  <c:v>29.020224295000013</c:v>
                </c:pt>
                <c:pt idx="40">
                  <c:v>53.435253135999986</c:v>
                </c:pt>
                <c:pt idx="41">
                  <c:v>134.34963559800002</c:v>
                </c:pt>
                <c:pt idx="42">
                  <c:v>75.864669899000035</c:v>
                </c:pt>
                <c:pt idx="43">
                  <c:v>44.866235839000012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456768"/>
        <c:axId val="140457160"/>
      </c:lineChart>
      <c:catAx>
        <c:axId val="140456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40457160"/>
        <c:crosses val="autoZero"/>
        <c:auto val="1"/>
        <c:lblAlgn val="ctr"/>
        <c:lblOffset val="100"/>
        <c:tickLblSkip val="5"/>
        <c:noMultiLvlLbl val="0"/>
      </c:catAx>
      <c:valAx>
        <c:axId val="140457160"/>
        <c:scaling>
          <c:orientation val="minMax"/>
        </c:scaling>
        <c:delete val="0"/>
        <c:axPos val="l"/>
        <c:majorGridlines/>
        <c:numFmt formatCode="#,##0" sourceLinked="1"/>
        <c:majorTickMark val="out"/>
        <c:minorTickMark val="none"/>
        <c:tickLblPos val="nextTo"/>
        <c:crossAx val="140456768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982477326478803"/>
          <c:y val="0.11543532809594767"/>
          <c:w val="0.77907675602869275"/>
          <c:h val="0.717911165925218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 5'!$D$13</c:f>
              <c:strCache>
                <c:ptCount val="1"/>
                <c:pt idx="0">
                  <c:v>Losses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>
              <a:outerShdw blurRad="50800" dist="50800" dir="5400000" algn="ctr" rotWithShape="0">
                <a:schemeClr val="accent6"/>
              </a:outerShdw>
            </a:effectLst>
          </c:spPr>
          <c:invertIfNegative val="0"/>
          <c:cat>
            <c:strRef>
              <c:f>'Fig 5'!$C$14:$C$17</c:f>
              <c:strCache>
                <c:ptCount val="4"/>
                <c:pt idx="0">
                  <c:v>1980-1989</c:v>
                </c:pt>
                <c:pt idx="1">
                  <c:v>1990-1999</c:v>
                </c:pt>
                <c:pt idx="2">
                  <c:v>2000-2009</c:v>
                </c:pt>
                <c:pt idx="3">
                  <c:v>2010-2016</c:v>
                </c:pt>
              </c:strCache>
            </c:strRef>
          </c:cat>
          <c:val>
            <c:numRef>
              <c:f>'Fig 5'!$D$14:$D$17</c:f>
              <c:numCache>
                <c:formatCode>0</c:formatCode>
                <c:ptCount val="4"/>
                <c:pt idx="0">
                  <c:v>0.95257999999999998</c:v>
                </c:pt>
                <c:pt idx="1">
                  <c:v>4.8726500000000001</c:v>
                </c:pt>
                <c:pt idx="2">
                  <c:v>7.4109000000000007</c:v>
                </c:pt>
                <c:pt idx="3">
                  <c:v>8.0955700000000004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8503592"/>
        <c:axId val="366208496"/>
      </c:barChart>
      <c:catAx>
        <c:axId val="188503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208496"/>
        <c:crosses val="autoZero"/>
        <c:auto val="1"/>
        <c:lblAlgn val="ctr"/>
        <c:lblOffset val="100"/>
        <c:noMultiLvlLbl val="0"/>
      </c:catAx>
      <c:valAx>
        <c:axId val="366208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8503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365032954866132"/>
          <c:y val="0.16989678761826096"/>
          <c:w val="0.84995088581609601"/>
          <c:h val="0.71335797395527434"/>
        </c:manualLayout>
      </c:layout>
      <c:barChart>
        <c:barDir val="col"/>
        <c:grouping val="clustered"/>
        <c:varyColors val="0"/>
        <c:ser>
          <c:idx val="0"/>
          <c:order val="0"/>
          <c:tx>
            <c:v>Insured Loss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F33D3D"/>
              </a:solidFill>
              <a:ln>
                <a:noFill/>
              </a:ln>
              <a:effectLst/>
            </c:spPr>
          </c:dPt>
          <c:cat>
            <c:strRef>
              <c:f>[1]Copy_WildfiresNAMAUS!$U$38:$U$47</c:f>
              <c:strCache>
                <c:ptCount val="10"/>
                <c:pt idx="0">
                  <c:v>2008 US</c:v>
                </c:pt>
                <c:pt idx="1">
                  <c:v>2016 US</c:v>
                </c:pt>
                <c:pt idx="2">
                  <c:v>2015 US</c:v>
                </c:pt>
                <c:pt idx="3">
                  <c:v>2009 AUS</c:v>
                </c:pt>
                <c:pt idx="4">
                  <c:v>1993 US</c:v>
                </c:pt>
                <c:pt idx="5">
                  <c:v>2003 US</c:v>
                </c:pt>
                <c:pt idx="6">
                  <c:v>2003 US</c:v>
                </c:pt>
                <c:pt idx="7">
                  <c:v>2007 US</c:v>
                </c:pt>
                <c:pt idx="8">
                  <c:v>2016 CAN</c:v>
                </c:pt>
                <c:pt idx="9">
                  <c:v>1991 US</c:v>
                </c:pt>
              </c:strCache>
            </c:strRef>
          </c:cat>
          <c:val>
            <c:numRef>
              <c:f>[1]Copy_WildfiresNAMAUS!$Z$38:$Z$47</c:f>
              <c:numCache>
                <c:formatCode>General</c:formatCode>
                <c:ptCount val="10"/>
                <c:pt idx="0">
                  <c:v>0.70463999999999993</c:v>
                </c:pt>
                <c:pt idx="1">
                  <c:v>0.91864999999999997</c:v>
                </c:pt>
                <c:pt idx="2">
                  <c:v>0.93332999999999999</c:v>
                </c:pt>
                <c:pt idx="3">
                  <c:v>1.07636</c:v>
                </c:pt>
                <c:pt idx="4">
                  <c:v>1.20434</c:v>
                </c:pt>
                <c:pt idx="5">
                  <c:v>1.27172</c:v>
                </c:pt>
                <c:pt idx="6">
                  <c:v>1.38259</c:v>
                </c:pt>
                <c:pt idx="7">
                  <c:v>1.5047200000000001</c:v>
                </c:pt>
                <c:pt idx="8">
                  <c:v>2.7820800000000001</c:v>
                </c:pt>
                <c:pt idx="9">
                  <c:v>2.9962800000000001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7"/>
        <c:axId val="366209280"/>
        <c:axId val="366209672"/>
      </c:barChart>
      <c:catAx>
        <c:axId val="36620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366209672"/>
        <c:crosses val="autoZero"/>
        <c:auto val="1"/>
        <c:lblAlgn val="ctr"/>
        <c:lblOffset val="100"/>
        <c:noMultiLvlLbl val="0"/>
      </c:catAx>
      <c:valAx>
        <c:axId val="366209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  <c:crossAx val="366209280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wissReSans" panose="020B0604020202020204" pitchFamily="34" charset="0"/>
                <a:ea typeface="+mn-ea"/>
                <a:cs typeface="+mn-cs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100">
          <a:latin typeface="SwissReSans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7'!$D$2</c:f>
              <c:strCache>
                <c:ptCount val="1"/>
                <c:pt idx="0">
                  <c:v>Insured losses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 7'!$C$3:$C$6</c:f>
              <c:strCache>
                <c:ptCount val="4"/>
                <c:pt idx="0">
                  <c:v>1978-1987</c:v>
                </c:pt>
                <c:pt idx="1">
                  <c:v>1988-1997</c:v>
                </c:pt>
                <c:pt idx="2">
                  <c:v>1998-2007</c:v>
                </c:pt>
                <c:pt idx="3">
                  <c:v>2008-2016</c:v>
                </c:pt>
              </c:strCache>
            </c:strRef>
          </c:cat>
          <c:val>
            <c:numRef>
              <c:f>'Fig 7'!$D$3:$D$6</c:f>
              <c:numCache>
                <c:formatCode>0</c:formatCode>
                <c:ptCount val="4"/>
                <c:pt idx="0">
                  <c:v>2.480982</c:v>
                </c:pt>
                <c:pt idx="1">
                  <c:v>5.6577729999999997</c:v>
                </c:pt>
                <c:pt idx="2">
                  <c:v>25.641760000000001</c:v>
                </c:pt>
                <c:pt idx="3">
                  <c:v>21.519745620999998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6210848"/>
        <c:axId val="366211240"/>
      </c:barChart>
      <c:catAx>
        <c:axId val="366210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211240"/>
        <c:crosses val="autoZero"/>
        <c:auto val="1"/>
        <c:lblAlgn val="ctr"/>
        <c:lblOffset val="100"/>
        <c:noMultiLvlLbl val="0"/>
      </c:catAx>
      <c:valAx>
        <c:axId val="366211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6210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41</xdr:row>
      <xdr:rowOff>142875</xdr:rowOff>
    </xdr:from>
    <xdr:to>
      <xdr:col>17</xdr:col>
      <xdr:colOff>751353</xdr:colOff>
      <xdr:row>73</xdr:row>
      <xdr:rowOff>35766</xdr:rowOff>
    </xdr:to>
    <xdr:graphicFrame macro="">
      <xdr:nvGraphicFramePr>
        <xdr:cNvPr id="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0.43058</cdr:x>
      <cdr:y>0.56675</cdr:y>
    </cdr:from>
    <cdr:to>
      <cdr:x>0.47009</cdr:x>
      <cdr:y>0.61603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4133618" y="2919154"/>
          <a:ext cx="379299" cy="2538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200" b="0"/>
            <a:t>Hurricane</a:t>
          </a:r>
          <a:r>
            <a:rPr lang="en-US" sz="1200" b="0" baseline="0"/>
            <a:t> Andrew</a:t>
          </a:r>
          <a:endParaRPr lang="en-US" sz="1200" b="0"/>
        </a:p>
      </cdr:txBody>
    </cdr:sp>
  </cdr:relSizeAnchor>
  <cdr:relSizeAnchor xmlns:cdr="http://schemas.openxmlformats.org/drawingml/2006/chartDrawing">
    <cdr:from>
      <cdr:x>0.6257</cdr:x>
      <cdr:y>0.1425</cdr:y>
    </cdr:from>
    <cdr:to>
      <cdr:x>0.7076</cdr:x>
      <cdr:y>0.21702</cdr:y>
    </cdr:to>
    <cdr:sp macro="" textlink="">
      <cdr:nvSpPr>
        <cdr:cNvPr id="3" name="TextBox 1"/>
        <cdr:cNvSpPr txBox="1"/>
      </cdr:nvSpPr>
      <cdr:spPr>
        <a:xfrm xmlns:a="http://schemas.openxmlformats.org/drawingml/2006/main">
          <a:off x="6006773" y="733979"/>
          <a:ext cx="786246" cy="3838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Hurricanes</a:t>
          </a:r>
        </a:p>
        <a:p xmlns:a="http://schemas.openxmlformats.org/drawingml/2006/main">
          <a:r>
            <a:rPr lang="en-US" sz="1200" b="0"/>
            <a:t>Katrina, Rita, Wilma</a:t>
          </a:r>
        </a:p>
      </cdr:txBody>
    </cdr:sp>
  </cdr:relSizeAnchor>
  <cdr:relSizeAnchor xmlns:cdr="http://schemas.openxmlformats.org/drawingml/2006/chartDrawing">
    <cdr:from>
      <cdr:x>0.631</cdr:x>
      <cdr:y>0.57407</cdr:y>
    </cdr:from>
    <cdr:to>
      <cdr:x>0.6705</cdr:x>
      <cdr:y>0.62335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6057665" y="2956857"/>
          <a:ext cx="379203" cy="2538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WTC</a:t>
          </a:r>
        </a:p>
      </cdr:txBody>
    </cdr:sp>
  </cdr:relSizeAnchor>
  <cdr:relSizeAnchor xmlns:cdr="http://schemas.openxmlformats.org/drawingml/2006/chartDrawing">
    <cdr:from>
      <cdr:x>0.83744</cdr:x>
      <cdr:y>0.43967</cdr:y>
    </cdr:from>
    <cdr:to>
      <cdr:x>0.87695</cdr:x>
      <cdr:y>0.48895</cdr:y>
    </cdr:to>
    <cdr:sp macro="" textlink="">
      <cdr:nvSpPr>
        <cdr:cNvPr id="5" name="TextBox 1"/>
        <cdr:cNvSpPr txBox="1"/>
      </cdr:nvSpPr>
      <cdr:spPr>
        <a:xfrm xmlns:a="http://schemas.openxmlformats.org/drawingml/2006/main">
          <a:off x="8039505" y="2264604"/>
          <a:ext cx="379299" cy="2538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</a:t>
          </a:r>
        </a:p>
        <a:p xmlns:a="http://schemas.openxmlformats.org/drawingml/2006/main">
          <a:r>
            <a:rPr lang="en-US" sz="1200" b="0"/>
            <a:t>Sandy</a:t>
          </a:r>
        </a:p>
      </cdr:txBody>
    </cdr:sp>
  </cdr:relSizeAnchor>
  <cdr:relSizeAnchor xmlns:cdr="http://schemas.openxmlformats.org/drawingml/2006/chartDrawing">
    <cdr:from>
      <cdr:x>0.49464</cdr:x>
      <cdr:y>0.47102</cdr:y>
    </cdr:from>
    <cdr:to>
      <cdr:x>0.57654</cdr:x>
      <cdr:y>0.54555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4748599" y="2426078"/>
          <a:ext cx="786246" cy="3838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Winter</a:t>
          </a:r>
          <a:r>
            <a:rPr lang="en-US" sz="1200" b="0" baseline="0"/>
            <a:t> Storm Lothar</a:t>
          </a:r>
          <a:endParaRPr lang="en-US" sz="1200" b="0"/>
        </a:p>
      </cdr:txBody>
    </cdr:sp>
  </cdr:relSizeAnchor>
  <cdr:relSizeAnchor xmlns:cdr="http://schemas.openxmlformats.org/drawingml/2006/chartDrawing">
    <cdr:from>
      <cdr:x>0.5784</cdr:x>
      <cdr:y>0.52643</cdr:y>
    </cdr:from>
    <cdr:to>
      <cdr:x>0.61261</cdr:x>
      <cdr:y>0.60259</cdr:y>
    </cdr:to>
    <cdr:sp macro="" textlink="">
      <cdr:nvSpPr>
        <cdr:cNvPr id="8" name="Straight Arrow Connector 7"/>
        <cdr:cNvSpPr/>
      </cdr:nvSpPr>
      <cdr:spPr>
        <a:xfrm xmlns:a="http://schemas.openxmlformats.org/drawingml/2006/main">
          <a:off x="5552701" y="2711478"/>
          <a:ext cx="328419" cy="392277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19050" cap="flat" cmpd="sng" algn="ctr">
          <a:solidFill>
            <a:sysClr val="windowText" lastClr="000000"/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0.60423</cdr:x>
      <cdr:y>0.39038</cdr:y>
    </cdr:from>
    <cdr:to>
      <cdr:x>0.68613</cdr:x>
      <cdr:y>0.4649</cdr:y>
    </cdr:to>
    <cdr:sp macro="" textlink="">
      <cdr:nvSpPr>
        <cdr:cNvPr id="9" name="TextBox 1"/>
        <cdr:cNvSpPr txBox="1"/>
      </cdr:nvSpPr>
      <cdr:spPr>
        <a:xfrm xmlns:a="http://schemas.openxmlformats.org/drawingml/2006/main">
          <a:off x="5800671" y="2010727"/>
          <a:ext cx="786247" cy="38382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Hurricanes Ivan,</a:t>
          </a:r>
          <a:r>
            <a:rPr lang="en-US" sz="1200" b="0" baseline="0"/>
            <a:t> </a:t>
          </a:r>
        </a:p>
        <a:p xmlns:a="http://schemas.openxmlformats.org/drawingml/2006/main">
          <a:r>
            <a:rPr lang="en-US" sz="1200" b="0" baseline="0"/>
            <a:t>Charley, Frances</a:t>
          </a:r>
          <a:endParaRPr lang="en-US" sz="1200" b="0"/>
        </a:p>
      </cdr:txBody>
    </cdr:sp>
  </cdr:relSizeAnchor>
  <cdr:relSizeAnchor xmlns:cdr="http://schemas.openxmlformats.org/drawingml/2006/chartDrawing">
    <cdr:from>
      <cdr:x>0.68324</cdr:x>
      <cdr:y>0.47102</cdr:y>
    </cdr:from>
    <cdr:to>
      <cdr:x>0.70966</cdr:x>
      <cdr:y>0.54211</cdr:y>
    </cdr:to>
    <cdr:sp macro="" textlink="">
      <cdr:nvSpPr>
        <cdr:cNvPr id="10" name="Straight Arrow Connector 9"/>
        <cdr:cNvSpPr/>
      </cdr:nvSpPr>
      <cdr:spPr>
        <a:xfrm xmlns:a="http://schemas.openxmlformats.org/drawingml/2006/main">
          <a:off x="6559173" y="2426078"/>
          <a:ext cx="253634" cy="366163"/>
        </a:xfrm>
        <a:prstGeom xmlns:a="http://schemas.openxmlformats.org/drawingml/2006/main" prst="straightConnector1">
          <a:avLst/>
        </a:prstGeom>
        <a:noFill xmlns:a="http://schemas.openxmlformats.org/drawingml/2006/main"/>
        <a:ln xmlns:a="http://schemas.openxmlformats.org/drawingml/2006/main" w="19050" cap="flat" cmpd="sng" algn="ctr">
          <a:solidFill>
            <a:sysClr val="windowText" lastClr="000000"/>
          </a:solidFill>
          <a:prstDash val="solid"/>
          <a:tailEnd type="arrow"/>
        </a:ln>
        <a:effectLst xmlns:a="http://schemas.openxmlformats.org/drawingml/2006/main"/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0.73804</cdr:x>
      <cdr:y>0.4979</cdr:y>
    </cdr:from>
    <cdr:to>
      <cdr:x>0.81994</cdr:x>
      <cdr:y>0.57243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7085258" y="2564529"/>
          <a:ext cx="786246" cy="3838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0"/>
            <a:t>Hurricanes</a:t>
          </a:r>
        </a:p>
        <a:p xmlns:a="http://schemas.openxmlformats.org/drawingml/2006/main">
          <a:r>
            <a:rPr lang="en-US" sz="1200" b="0"/>
            <a:t>Ike,</a:t>
          </a:r>
          <a:r>
            <a:rPr lang="en-US" sz="1200" b="0" baseline="0"/>
            <a:t> Gustav</a:t>
          </a:r>
          <a:endParaRPr lang="en-US" sz="1200" b="0"/>
        </a:p>
      </cdr:txBody>
    </cdr:sp>
  </cdr:relSizeAnchor>
  <cdr:relSizeAnchor xmlns:cdr="http://schemas.openxmlformats.org/drawingml/2006/chartDrawing">
    <cdr:from>
      <cdr:x>0.89185</cdr:x>
      <cdr:y>0.10356</cdr:y>
    </cdr:from>
    <cdr:to>
      <cdr:x>0.99813</cdr:x>
      <cdr:y>0.24225</cdr:y>
    </cdr:to>
    <cdr:sp macro="" textlink="">
      <cdr:nvSpPr>
        <cdr:cNvPr id="14" name="TextBox 13"/>
        <cdr:cNvSpPr txBox="1"/>
      </cdr:nvSpPr>
      <cdr:spPr>
        <a:xfrm xmlns:a="http://schemas.openxmlformats.org/drawingml/2006/main">
          <a:off x="8561853" y="533399"/>
          <a:ext cx="1020297" cy="714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200"/>
            <a:t>Hurricanes</a:t>
          </a:r>
          <a:r>
            <a:rPr lang="en-US" sz="1200" baseline="0"/>
            <a:t> Harvey, Irma, Maria</a:t>
          </a:r>
          <a:endParaRPr lang="en-US" sz="1200"/>
        </a:p>
      </cdr:txBody>
    </cdr:sp>
  </cdr:relSizeAnchor>
  <cdr:relSizeAnchor xmlns:cdr="http://schemas.openxmlformats.org/drawingml/2006/chartDrawing">
    <cdr:from>
      <cdr:x>0.77919</cdr:x>
      <cdr:y>0.10602</cdr:y>
    </cdr:from>
    <cdr:to>
      <cdr:x>0.89693</cdr:x>
      <cdr:y>0.24472</cdr:y>
    </cdr:to>
    <cdr:sp macro="" textlink="">
      <cdr:nvSpPr>
        <cdr:cNvPr id="15" name="TextBox 1"/>
        <cdr:cNvSpPr txBox="1"/>
      </cdr:nvSpPr>
      <cdr:spPr>
        <a:xfrm xmlns:a="http://schemas.openxmlformats.org/drawingml/2006/main">
          <a:off x="7480300" y="546100"/>
          <a:ext cx="1130300" cy="7143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/>
            <a:t>Japan, NZ earthquakes, Thailand flood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272140</xdr:colOff>
      <xdr:row>5</xdr:row>
      <xdr:rowOff>108857</xdr:rowOff>
    </xdr:from>
    <xdr:to>
      <xdr:col>22</xdr:col>
      <xdr:colOff>149679</xdr:colOff>
      <xdr:row>36</xdr:row>
      <xdr:rowOff>17689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63</xdr:col>
      <xdr:colOff>0</xdr:colOff>
      <xdr:row>5</xdr:row>
      <xdr:rowOff>0</xdr:rowOff>
    </xdr:from>
    <xdr:to>
      <xdr:col>76</xdr:col>
      <xdr:colOff>489861</xdr:colOff>
      <xdr:row>35</xdr:row>
      <xdr:rowOff>85724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87924</xdr:colOff>
      <xdr:row>6</xdr:row>
      <xdr:rowOff>73269</xdr:rowOff>
    </xdr:from>
    <xdr:to>
      <xdr:col>15</xdr:col>
      <xdr:colOff>247651</xdr:colOff>
      <xdr:row>28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0.09186</cdr:x>
      <cdr:y>0.94277</cdr:y>
    </cdr:from>
    <cdr:to>
      <cdr:x>0.73637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461596" y="3319096"/>
          <a:ext cx="3238500" cy="20149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* numbers above denote number of events</a:t>
          </a:r>
        </a:p>
      </cdr:txBody>
    </cdr:sp>
  </cdr:relSizeAnchor>
  <cdr:relSizeAnchor xmlns:cdr="http://schemas.openxmlformats.org/drawingml/2006/chartDrawing">
    <cdr:from>
      <cdr:x>0.19102</cdr:x>
      <cdr:y>0.6847</cdr:y>
    </cdr:from>
    <cdr:to>
      <cdr:x>0.24934</cdr:x>
      <cdr:y>0.75921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959826" y="2410556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/>
            <a:t>4</a:t>
          </a:r>
        </a:p>
      </cdr:txBody>
    </cdr:sp>
  </cdr:relSizeAnchor>
  <cdr:relSizeAnchor xmlns:cdr="http://schemas.openxmlformats.org/drawingml/2006/chartDrawing">
    <cdr:from>
      <cdr:x>0.38048</cdr:x>
      <cdr:y>0.35158</cdr:y>
    </cdr:from>
    <cdr:to>
      <cdr:x>0.43881</cdr:x>
      <cdr:y>0.42608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1911839" y="1237762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6</a:t>
          </a:r>
        </a:p>
      </cdr:txBody>
    </cdr:sp>
  </cdr:relSizeAnchor>
  <cdr:relSizeAnchor xmlns:cdr="http://schemas.openxmlformats.org/drawingml/2006/chartDrawing">
    <cdr:from>
      <cdr:x>0.5715</cdr:x>
      <cdr:y>0.13097</cdr:y>
    </cdr:from>
    <cdr:to>
      <cdr:x>0.62982</cdr:x>
      <cdr:y>0.20548</cdr:y>
    </cdr:to>
    <cdr:sp macro="" textlink="">
      <cdr:nvSpPr>
        <cdr:cNvPr id="7" name="TextBox 1"/>
        <cdr:cNvSpPr txBox="1"/>
      </cdr:nvSpPr>
      <cdr:spPr>
        <a:xfrm xmlns:a="http://schemas.openxmlformats.org/drawingml/2006/main">
          <a:off x="2871665" y="461107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15</a:t>
          </a:r>
        </a:p>
      </cdr:txBody>
    </cdr:sp>
  </cdr:relSizeAnchor>
  <cdr:relSizeAnchor xmlns:cdr="http://schemas.openxmlformats.org/drawingml/2006/chartDrawing">
    <cdr:from>
      <cdr:x>0.7771</cdr:x>
      <cdr:y>0.10392</cdr:y>
    </cdr:from>
    <cdr:to>
      <cdr:x>0.83542</cdr:x>
      <cdr:y>0.17843</cdr:y>
    </cdr:to>
    <cdr:sp macro="" textlink="">
      <cdr:nvSpPr>
        <cdr:cNvPr id="8" name="TextBox 1"/>
        <cdr:cNvSpPr txBox="1"/>
      </cdr:nvSpPr>
      <cdr:spPr>
        <a:xfrm xmlns:a="http://schemas.openxmlformats.org/drawingml/2006/main">
          <a:off x="3904761" y="365858"/>
          <a:ext cx="293077" cy="2623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/>
            <a:t>20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3</xdr:row>
      <xdr:rowOff>38100</xdr:rowOff>
    </xdr:from>
    <xdr:to>
      <xdr:col>22</xdr:col>
      <xdr:colOff>232174</xdr:colOff>
      <xdr:row>38</xdr:row>
      <xdr:rowOff>135731</xdr:rowOff>
    </xdr:to>
    <xdr:graphicFrame macro="">
      <xdr:nvGraphicFramePr>
        <xdr:cNvPr id="33" name="Chart 3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257175</xdr:colOff>
      <xdr:row>2</xdr:row>
      <xdr:rowOff>114300</xdr:rowOff>
    </xdr:from>
    <xdr:to>
      <xdr:col>19</xdr:col>
      <xdr:colOff>295275</xdr:colOff>
      <xdr:row>17</xdr:row>
      <xdr:rowOff>66675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10</xdr:row>
      <xdr:rowOff>0</xdr:rowOff>
    </xdr:from>
    <xdr:to>
      <xdr:col>12</xdr:col>
      <xdr:colOff>78105</xdr:colOff>
      <xdr:row>22</xdr:row>
      <xdr:rowOff>17780</xdr:rowOff>
    </xdr:to>
    <xdr:pic>
      <xdr:nvPicPr>
        <xdr:cNvPr id="2" name="Picture 1" descr="\\CHRB1028.CORP.GWPNET.COM\homes\I\UKLLIB\Documents\My Received Files\L_DB95.tmp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0" y="1619250"/>
          <a:ext cx="3735705" cy="196088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site.swissre.com/personal/s0d829/Documents/Rotation%20-%20ERC/WildfiresWorldwide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ildfiresNorthAmericaAustralia"/>
      <sheetName val="Wildfires"/>
      <sheetName val="Wildfire_pivots"/>
      <sheetName val="Copy_WildfiresNAMAUS"/>
      <sheetName val="DroughHeatFires"/>
    </sheetNames>
    <sheetDataSet>
      <sheetData sheetId="0" refreshError="1"/>
      <sheetData sheetId="1" refreshError="1"/>
      <sheetData sheetId="2" refreshError="1"/>
      <sheetData sheetId="3">
        <row r="38">
          <cell r="U38" t="str">
            <v>2008 US</v>
          </cell>
          <cell r="Z38">
            <v>0.70463999999999993</v>
          </cell>
        </row>
        <row r="39">
          <cell r="U39" t="str">
            <v>2016 US</v>
          </cell>
          <cell r="Z39">
            <v>0.91864999999999997</v>
          </cell>
        </row>
        <row r="40">
          <cell r="U40" t="str">
            <v>2015 US</v>
          </cell>
          <cell r="Z40">
            <v>0.93332999999999999</v>
          </cell>
        </row>
        <row r="41">
          <cell r="U41" t="str">
            <v>2009 AUS</v>
          </cell>
          <cell r="Z41">
            <v>1.07636</v>
          </cell>
        </row>
        <row r="42">
          <cell r="U42" t="str">
            <v>1993 US</v>
          </cell>
          <cell r="Z42">
            <v>1.20434</v>
          </cell>
        </row>
        <row r="43">
          <cell r="U43" t="str">
            <v>2003 US</v>
          </cell>
          <cell r="Z43">
            <v>1.27172</v>
          </cell>
        </row>
        <row r="44">
          <cell r="U44" t="str">
            <v>2003 US</v>
          </cell>
          <cell r="Z44">
            <v>1.38259</v>
          </cell>
        </row>
        <row r="45">
          <cell r="U45" t="str">
            <v>2007 US</v>
          </cell>
          <cell r="Z45">
            <v>1.5047200000000001</v>
          </cell>
        </row>
        <row r="46">
          <cell r="U46" t="str">
            <v>2016 CAN</v>
          </cell>
          <cell r="Z46">
            <v>2.7820800000000001</v>
          </cell>
        </row>
        <row r="47">
          <cell r="U47" t="str">
            <v>1991 US</v>
          </cell>
          <cell r="Z47">
            <v>2.9962800000000001</v>
          </cell>
        </row>
      </sheetData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T77"/>
  <sheetViews>
    <sheetView tabSelected="1" zoomScale="80" zoomScaleNormal="80" workbookViewId="0">
      <pane ySplit="5" topLeftCell="A45" activePane="bottomLeft" state="frozen"/>
      <selection pane="bottomLeft" activeCell="D58" sqref="D58"/>
    </sheetView>
  </sheetViews>
  <sheetFormatPr defaultColWidth="9.140625" defaultRowHeight="12.75" customHeight="1" x14ac:dyDescent="0.2"/>
  <cols>
    <col min="1" max="1" width="41.8554687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0.42578125" style="1" customWidth="1"/>
    <col min="7" max="7" width="11.140625" style="1" customWidth="1"/>
    <col min="8" max="15" width="12.42578125" style="1" customWidth="1"/>
    <col min="16" max="17" width="9.140625" style="1"/>
    <col min="18" max="18" width="13.140625" style="1" customWidth="1"/>
    <col min="19" max="19" width="5.5703125" style="1" customWidth="1"/>
    <col min="20" max="20" width="26.28515625" style="1" bestFit="1" customWidth="1"/>
    <col min="21" max="21" width="22.42578125" style="1" bestFit="1" customWidth="1"/>
    <col min="22" max="22" width="26.140625" style="1" bestFit="1" customWidth="1"/>
    <col min="23" max="23" width="23.42578125" style="1" bestFit="1" customWidth="1"/>
    <col min="24" max="24" width="28.42578125" style="1" bestFit="1" customWidth="1"/>
    <col min="25" max="25" width="22.42578125" style="1" bestFit="1" customWidth="1"/>
    <col min="26" max="26" width="24.85546875" style="1" bestFit="1" customWidth="1"/>
    <col min="27" max="27" width="22.42578125" style="1" bestFit="1" customWidth="1"/>
    <col min="28" max="28" width="26.140625" style="1" bestFit="1" customWidth="1"/>
    <col min="29" max="29" width="16.85546875" style="1" bestFit="1" customWidth="1"/>
    <col min="30" max="30" width="15.42578125" style="1" bestFit="1" customWidth="1"/>
    <col min="31" max="31" width="11.140625" style="1" bestFit="1" customWidth="1"/>
    <col min="32" max="16384" width="9.140625" style="1"/>
  </cols>
  <sheetData>
    <row r="1" spans="1:7" ht="20.25" x14ac:dyDescent="0.3">
      <c r="A1" s="5"/>
      <c r="B1" s="5"/>
      <c r="C1" s="2"/>
      <c r="D1" s="2"/>
      <c r="E1" s="2"/>
      <c r="F1" s="2"/>
      <c r="G1" s="4"/>
    </row>
    <row r="2" spans="1:7" ht="14.25" x14ac:dyDescent="0.2">
      <c r="A2" s="5"/>
      <c r="B2" s="5"/>
    </row>
    <row r="3" spans="1:7" ht="14.25" x14ac:dyDescent="0.2"/>
    <row r="4" spans="1:7" ht="20.25" x14ac:dyDescent="0.3">
      <c r="A4" s="5"/>
      <c r="B4" s="5"/>
      <c r="C4" s="5"/>
      <c r="D4" s="5"/>
      <c r="E4" s="5"/>
      <c r="G4" s="4"/>
    </row>
    <row r="5" spans="1:7" ht="20.25" x14ac:dyDescent="0.3">
      <c r="A5" s="5"/>
      <c r="B5" s="1" t="s">
        <v>2</v>
      </c>
      <c r="C5" s="1" t="s">
        <v>1</v>
      </c>
      <c r="D5" s="1" t="s">
        <v>3</v>
      </c>
      <c r="E5" s="5" t="s">
        <v>0</v>
      </c>
      <c r="G5" s="4"/>
    </row>
    <row r="6" spans="1:7" ht="14.25" x14ac:dyDescent="0.2">
      <c r="A6" s="6">
        <v>1970</v>
      </c>
      <c r="B6" s="17"/>
      <c r="C6" s="17">
        <v>2661.2190729999998</v>
      </c>
      <c r="D6" s="17">
        <v>3145.78847</v>
      </c>
      <c r="E6" s="7">
        <f>SUM(B6:D6)</f>
        <v>5807.0075429999997</v>
      </c>
    </row>
    <row r="7" spans="1:7" ht="14.25" x14ac:dyDescent="0.2">
      <c r="A7" s="6">
        <v>1971</v>
      </c>
      <c r="B7" s="17">
        <v>198.87213499999999</v>
      </c>
      <c r="C7" s="17">
        <v>1947.1847669999997</v>
      </c>
      <c r="D7" s="17">
        <v>780.97934200000009</v>
      </c>
      <c r="E7" s="7">
        <f t="shared" ref="E7:E50" si="0">SUM(B7:D7)</f>
        <v>2927.0362439999999</v>
      </c>
    </row>
    <row r="8" spans="1:7" ht="14.25" x14ac:dyDescent="0.2">
      <c r="A8" s="6">
        <v>1972</v>
      </c>
      <c r="B8" s="17">
        <v>791.92359999999996</v>
      </c>
      <c r="C8" s="17">
        <v>2542.683934000001</v>
      </c>
      <c r="D8" s="17">
        <v>2149.1831820000002</v>
      </c>
      <c r="E8" s="7">
        <f t="shared" si="0"/>
        <v>5483.7907160000013</v>
      </c>
    </row>
    <row r="9" spans="1:7" ht="14.25" x14ac:dyDescent="0.2">
      <c r="A9" s="6">
        <v>1973</v>
      </c>
      <c r="B9" s="17"/>
      <c r="C9" s="17">
        <v>3410.6145950000005</v>
      </c>
      <c r="D9" s="17">
        <v>3628.3168659999997</v>
      </c>
      <c r="E9" s="7">
        <f t="shared" si="0"/>
        <v>7038.9314610000001</v>
      </c>
    </row>
    <row r="10" spans="1:7" ht="14.25" x14ac:dyDescent="0.2">
      <c r="A10" s="6">
        <v>1974</v>
      </c>
      <c r="B10" s="17"/>
      <c r="C10" s="17">
        <v>3293.5547079999992</v>
      </c>
      <c r="D10" s="17">
        <v>5201.5955930000009</v>
      </c>
      <c r="E10" s="7">
        <f t="shared" si="0"/>
        <v>8495.1503009999997</v>
      </c>
    </row>
    <row r="11" spans="1:7" ht="14.25" x14ac:dyDescent="0.2">
      <c r="A11" s="6">
        <v>1975</v>
      </c>
      <c r="B11" s="17"/>
      <c r="C11" s="17">
        <v>3223.2357650000004</v>
      </c>
      <c r="D11" s="17">
        <v>2756.7367440000003</v>
      </c>
      <c r="E11" s="7">
        <f t="shared" si="0"/>
        <v>5979.9725090000011</v>
      </c>
    </row>
    <row r="12" spans="1:7" ht="14.25" x14ac:dyDescent="0.2">
      <c r="A12" s="6">
        <v>1976</v>
      </c>
      <c r="B12" s="17">
        <v>327.35297600000001</v>
      </c>
      <c r="C12" s="17">
        <v>3792.1688630000003</v>
      </c>
      <c r="D12" s="17">
        <v>3617.7609589999997</v>
      </c>
      <c r="E12" s="7">
        <f t="shared" si="0"/>
        <v>7737.2827980000002</v>
      </c>
    </row>
    <row r="13" spans="1:7" ht="14.25" x14ac:dyDescent="0.2">
      <c r="A13" s="6">
        <v>1977</v>
      </c>
      <c r="B13" s="17"/>
      <c r="C13" s="17">
        <v>4742.9278389999981</v>
      </c>
      <c r="D13" s="17">
        <v>1524.0740080000003</v>
      </c>
      <c r="E13" s="7">
        <f t="shared" si="0"/>
        <v>6267.0018469999986</v>
      </c>
    </row>
    <row r="14" spans="1:7" ht="14.25" x14ac:dyDescent="0.2">
      <c r="A14" s="6">
        <v>1978</v>
      </c>
      <c r="B14" s="17"/>
      <c r="C14" s="17">
        <v>3547.6050680000003</v>
      </c>
      <c r="D14" s="17">
        <v>3442.0202870000007</v>
      </c>
      <c r="E14" s="7">
        <f t="shared" si="0"/>
        <v>6989.625355000001</v>
      </c>
    </row>
    <row r="15" spans="1:7" ht="14.25" x14ac:dyDescent="0.2">
      <c r="A15" s="6">
        <v>1979</v>
      </c>
      <c r="B15" s="17"/>
      <c r="C15" s="17">
        <v>7248.6096759999991</v>
      </c>
      <c r="D15" s="17">
        <v>6570.0366750000012</v>
      </c>
      <c r="E15" s="7">
        <f t="shared" si="0"/>
        <v>13818.646350999999</v>
      </c>
    </row>
    <row r="16" spans="1:7" ht="14.25" x14ac:dyDescent="0.2">
      <c r="A16" s="6">
        <v>1980</v>
      </c>
      <c r="B16" s="17">
        <v>199.42750999999998</v>
      </c>
      <c r="C16" s="17">
        <v>5534.5097430000005</v>
      </c>
      <c r="D16" s="17">
        <v>2714.9386360000003</v>
      </c>
      <c r="E16" s="7">
        <f t="shared" si="0"/>
        <v>8448.8758890000008</v>
      </c>
    </row>
    <row r="17" spans="1:5" ht="14.25" x14ac:dyDescent="0.2">
      <c r="A17" s="6">
        <v>1981</v>
      </c>
      <c r="B17" s="17">
        <v>13.479480000000001</v>
      </c>
      <c r="C17" s="17">
        <v>2206.6885480000001</v>
      </c>
      <c r="D17" s="17">
        <v>2807.0602640000002</v>
      </c>
      <c r="E17" s="7">
        <f t="shared" si="0"/>
        <v>5027.2282919999998</v>
      </c>
    </row>
    <row r="18" spans="1:5" ht="14.25" x14ac:dyDescent="0.2">
      <c r="A18" s="6">
        <v>1982</v>
      </c>
      <c r="B18" s="17"/>
      <c r="C18" s="17">
        <v>4360.6284730000007</v>
      </c>
      <c r="D18" s="17">
        <v>6144.7957689999994</v>
      </c>
      <c r="E18" s="7">
        <f t="shared" si="0"/>
        <v>10505.424242000001</v>
      </c>
    </row>
    <row r="19" spans="1:5" ht="14.25" x14ac:dyDescent="0.2">
      <c r="A19" s="6">
        <v>1983</v>
      </c>
      <c r="B19" s="17">
        <v>103.173806</v>
      </c>
      <c r="C19" s="17">
        <v>3123.7440079999992</v>
      </c>
      <c r="D19" s="17">
        <v>9709.2994210000015</v>
      </c>
      <c r="E19" s="7">
        <f t="shared" si="0"/>
        <v>12936.217235</v>
      </c>
    </row>
    <row r="20" spans="1:5" ht="14.25" x14ac:dyDescent="0.2">
      <c r="A20" s="6">
        <v>1984</v>
      </c>
      <c r="B20" s="17"/>
      <c r="C20" s="17">
        <v>3103.6369250000002</v>
      </c>
      <c r="D20" s="17">
        <v>5476.5834570000006</v>
      </c>
      <c r="E20" s="7">
        <f t="shared" si="0"/>
        <v>8580.2203820000013</v>
      </c>
    </row>
    <row r="21" spans="1:5" ht="14.25" x14ac:dyDescent="0.2">
      <c r="A21" s="6">
        <v>1985</v>
      </c>
      <c r="B21" s="17">
        <v>952.51039400000002</v>
      </c>
      <c r="C21" s="17">
        <v>3618.019742</v>
      </c>
      <c r="D21" s="17">
        <v>7725.1094120000007</v>
      </c>
      <c r="E21" s="7">
        <f t="shared" si="0"/>
        <v>12295.639548000001</v>
      </c>
    </row>
    <row r="22" spans="1:5" ht="14.25" x14ac:dyDescent="0.2">
      <c r="A22" s="6">
        <v>1986</v>
      </c>
      <c r="B22" s="17">
        <v>516.38948700000003</v>
      </c>
      <c r="C22" s="17">
        <v>3633.8583550000003</v>
      </c>
      <c r="D22" s="17">
        <v>2527.4862849999995</v>
      </c>
      <c r="E22" s="7">
        <f t="shared" si="0"/>
        <v>6677.7341269999997</v>
      </c>
    </row>
    <row r="23" spans="1:5" ht="14.25" x14ac:dyDescent="0.2">
      <c r="A23" s="6">
        <v>1987</v>
      </c>
      <c r="B23" s="17">
        <v>2040.939768</v>
      </c>
      <c r="C23" s="17">
        <v>4616.6428219999998</v>
      </c>
      <c r="D23" s="17">
        <v>11778.474894000001</v>
      </c>
      <c r="E23" s="7">
        <f t="shared" si="0"/>
        <v>18436.057484000001</v>
      </c>
    </row>
    <row r="24" spans="1:5" ht="14.25" x14ac:dyDescent="0.2">
      <c r="A24" s="6">
        <v>1988</v>
      </c>
      <c r="B24" s="17">
        <v>22.3749</v>
      </c>
      <c r="C24" s="17">
        <v>8835.3765520000015</v>
      </c>
      <c r="D24" s="17">
        <v>5419.1488719999988</v>
      </c>
      <c r="E24" s="7">
        <f t="shared" si="0"/>
        <v>14276.900324000002</v>
      </c>
    </row>
    <row r="25" spans="1:5" ht="14.25" x14ac:dyDescent="0.2">
      <c r="A25" s="6">
        <v>1989</v>
      </c>
      <c r="B25" s="17">
        <v>3248.0275659999998</v>
      </c>
      <c r="C25" s="17">
        <v>9874.214817</v>
      </c>
      <c r="D25" s="17">
        <v>16021.375040999998</v>
      </c>
      <c r="E25" s="7">
        <f t="shared" si="0"/>
        <v>29143.617423999996</v>
      </c>
    </row>
    <row r="26" spans="1:5" ht="14.25" x14ac:dyDescent="0.2">
      <c r="A26" s="6">
        <v>1990</v>
      </c>
      <c r="B26" s="17">
        <v>321.19584300000002</v>
      </c>
      <c r="C26" s="17">
        <v>6573.7511260000001</v>
      </c>
      <c r="D26" s="17">
        <v>27476.490137000008</v>
      </c>
      <c r="E26" s="7">
        <f t="shared" si="0"/>
        <v>34371.437106000012</v>
      </c>
    </row>
    <row r="27" spans="1:5" ht="14.25" x14ac:dyDescent="0.2">
      <c r="A27" s="6">
        <v>1991</v>
      </c>
      <c r="B27" s="17">
        <v>176.76015100000001</v>
      </c>
      <c r="C27" s="17">
        <v>6563.3401240000003</v>
      </c>
      <c r="D27" s="17">
        <v>22284.151586</v>
      </c>
      <c r="E27" s="7">
        <f t="shared" si="0"/>
        <v>29024.251861000001</v>
      </c>
    </row>
    <row r="28" spans="1:5" ht="14.25" x14ac:dyDescent="0.2">
      <c r="A28" s="6">
        <v>1992</v>
      </c>
      <c r="B28" s="17">
        <v>153.38351700000001</v>
      </c>
      <c r="C28" s="17">
        <v>8151.5641300000016</v>
      </c>
      <c r="D28" s="17">
        <v>42195.142145000005</v>
      </c>
      <c r="E28" s="7">
        <f t="shared" si="0"/>
        <v>50500.089792000006</v>
      </c>
    </row>
    <row r="29" spans="1:5" ht="14.25" x14ac:dyDescent="0.2">
      <c r="A29" s="6">
        <v>1993</v>
      </c>
      <c r="B29" s="17">
        <v>348.07645300000001</v>
      </c>
      <c r="C29" s="17">
        <v>5984.4782130000003</v>
      </c>
      <c r="D29" s="17">
        <v>16059.435430000003</v>
      </c>
      <c r="E29" s="7">
        <f t="shared" si="0"/>
        <v>22391.990096000001</v>
      </c>
    </row>
    <row r="30" spans="1:5" ht="14.25" x14ac:dyDescent="0.2">
      <c r="A30" s="6">
        <v>1994</v>
      </c>
      <c r="B30" s="17">
        <v>25332.828621000001</v>
      </c>
      <c r="C30" s="17">
        <v>7803.5517539999992</v>
      </c>
      <c r="D30" s="17">
        <v>10860.889453000002</v>
      </c>
      <c r="E30" s="7">
        <f t="shared" si="0"/>
        <v>43997.269828000004</v>
      </c>
    </row>
    <row r="31" spans="1:5" ht="14.25" x14ac:dyDescent="0.2">
      <c r="A31" s="6">
        <v>1995</v>
      </c>
      <c r="B31" s="17">
        <v>4023.6108589999999</v>
      </c>
      <c r="C31" s="17">
        <v>4373.4192589999993</v>
      </c>
      <c r="D31" s="17">
        <v>19679.668718000001</v>
      </c>
      <c r="E31" s="7">
        <f t="shared" si="0"/>
        <v>28076.698836</v>
      </c>
    </row>
    <row r="32" spans="1:5" ht="14.25" x14ac:dyDescent="0.2">
      <c r="A32" s="6">
        <v>1996</v>
      </c>
      <c r="B32" s="17">
        <v>112.578553</v>
      </c>
      <c r="C32" s="17">
        <v>7314.5649900000008</v>
      </c>
      <c r="D32" s="17">
        <v>14946.231411999997</v>
      </c>
      <c r="E32" s="7">
        <f t="shared" si="0"/>
        <v>22373.374954999999</v>
      </c>
    </row>
    <row r="33" spans="1:20" ht="14.25" x14ac:dyDescent="0.2">
      <c r="A33" s="6">
        <v>1997</v>
      </c>
      <c r="B33" s="17">
        <v>168.33548200000001</v>
      </c>
      <c r="C33" s="17">
        <v>6737.4049510000004</v>
      </c>
      <c r="D33" s="17">
        <v>9484.6868540000014</v>
      </c>
      <c r="E33" s="7">
        <f t="shared" si="0"/>
        <v>16390.427287000002</v>
      </c>
    </row>
    <row r="34" spans="1:20" ht="14.25" x14ac:dyDescent="0.2">
      <c r="A34" s="6">
        <v>1998</v>
      </c>
      <c r="B34" s="17">
        <v>76.845435000000009</v>
      </c>
      <c r="C34" s="17">
        <v>6124.2669270000015</v>
      </c>
      <c r="D34" s="17">
        <v>23918.936486000002</v>
      </c>
      <c r="E34" s="7">
        <f t="shared" si="0"/>
        <v>30120.048848000006</v>
      </c>
    </row>
    <row r="35" spans="1:20" ht="14.25" x14ac:dyDescent="0.2">
      <c r="A35" s="6">
        <v>1999</v>
      </c>
      <c r="B35" s="17">
        <v>3361.1276049999997</v>
      </c>
      <c r="C35" s="17">
        <v>8538.8309320000026</v>
      </c>
      <c r="D35" s="17">
        <v>38789.15853500001</v>
      </c>
      <c r="E35" s="7">
        <f t="shared" si="0"/>
        <v>50689.117072000008</v>
      </c>
    </row>
    <row r="36" spans="1:20" ht="14.25" x14ac:dyDescent="0.2">
      <c r="A36" s="6">
        <v>2000</v>
      </c>
      <c r="B36" s="17">
        <v>28.46088</v>
      </c>
      <c r="C36" s="17">
        <v>6270.6947380000001</v>
      </c>
      <c r="D36" s="17">
        <v>12192.480640000002</v>
      </c>
      <c r="E36" s="7">
        <f t="shared" si="0"/>
        <v>18491.636258000002</v>
      </c>
    </row>
    <row r="37" spans="1:20" ht="14.25" x14ac:dyDescent="0.2">
      <c r="A37" s="6">
        <v>2001</v>
      </c>
      <c r="B37" s="17">
        <v>913.925074</v>
      </c>
      <c r="C37" s="17">
        <v>35711.372211000002</v>
      </c>
      <c r="D37" s="17">
        <v>15469.082374000005</v>
      </c>
      <c r="E37" s="7">
        <f t="shared" si="0"/>
        <v>52094.379659000006</v>
      </c>
      <c r="G37" s="38" t="s">
        <v>22</v>
      </c>
      <c r="H37" s="39"/>
      <c r="I37" s="39"/>
      <c r="J37" s="39"/>
      <c r="K37" s="39"/>
      <c r="L37" s="39"/>
    </row>
    <row r="38" spans="1:20" ht="14.25" x14ac:dyDescent="0.2">
      <c r="A38" s="6">
        <v>2002</v>
      </c>
      <c r="B38" s="17">
        <v>6.8116099999999999</v>
      </c>
      <c r="C38" s="17">
        <v>4156.7925759999998</v>
      </c>
      <c r="D38" s="17">
        <v>19293.999246000003</v>
      </c>
      <c r="E38" s="7">
        <f t="shared" si="0"/>
        <v>23457.603432000004</v>
      </c>
      <c r="G38" s="39"/>
      <c r="H38" s="39"/>
      <c r="I38" s="39"/>
      <c r="J38" s="39"/>
      <c r="K38" s="39"/>
      <c r="L38" s="39"/>
    </row>
    <row r="39" spans="1:20" ht="18" x14ac:dyDescent="0.25">
      <c r="A39" s="6">
        <v>2003</v>
      </c>
      <c r="B39" s="17">
        <v>594.31577399999992</v>
      </c>
      <c r="C39" s="17">
        <v>4315.6316370000004</v>
      </c>
      <c r="D39" s="17">
        <v>23449.895227999998</v>
      </c>
      <c r="E39" s="7">
        <f t="shared" si="0"/>
        <v>28359.842638999999</v>
      </c>
      <c r="G39" s="21" t="s">
        <v>110</v>
      </c>
      <c r="H39" s="21"/>
      <c r="I39" s="21"/>
      <c r="J39" s="21"/>
      <c r="K39" s="21"/>
      <c r="L39" s="21"/>
    </row>
    <row r="40" spans="1:20" ht="14.25" x14ac:dyDescent="0.2">
      <c r="A40" s="6">
        <v>2004</v>
      </c>
      <c r="B40" s="17">
        <v>3552.664663</v>
      </c>
      <c r="C40" s="17">
        <v>4667.8844140000001</v>
      </c>
      <c r="D40" s="17">
        <v>56142.185629999985</v>
      </c>
      <c r="E40" s="7">
        <f t="shared" si="0"/>
        <v>64362.734706999981</v>
      </c>
    </row>
    <row r="41" spans="1:20" ht="14.25" x14ac:dyDescent="0.2">
      <c r="A41" s="6">
        <v>2005</v>
      </c>
      <c r="B41" s="17">
        <v>337.18791699999997</v>
      </c>
      <c r="C41" s="17">
        <v>6825.9851040000012</v>
      </c>
      <c r="D41" s="17">
        <v>129266.86459000003</v>
      </c>
      <c r="E41" s="7">
        <f t="shared" si="0"/>
        <v>136430.03761100004</v>
      </c>
    </row>
    <row r="42" spans="1:20" ht="14.25" x14ac:dyDescent="0.2">
      <c r="A42" s="6">
        <v>2006</v>
      </c>
      <c r="B42" s="17">
        <v>98.472429000000005</v>
      </c>
      <c r="C42" s="17">
        <v>6196.2913939999989</v>
      </c>
      <c r="D42" s="17">
        <v>15388.358856000004</v>
      </c>
      <c r="E42" s="7">
        <f t="shared" si="0"/>
        <v>21683.122679000004</v>
      </c>
    </row>
    <row r="43" spans="1:20" ht="14.25" x14ac:dyDescent="0.2">
      <c r="A43" s="6">
        <v>2007</v>
      </c>
      <c r="B43" s="17">
        <v>662.36789399999998</v>
      </c>
      <c r="C43" s="17">
        <v>6822.4089889999977</v>
      </c>
      <c r="D43" s="17">
        <v>28062.953045999999</v>
      </c>
      <c r="E43" s="7">
        <f t="shared" si="0"/>
        <v>35547.729928999994</v>
      </c>
    </row>
    <row r="44" spans="1:20" ht="14.25" x14ac:dyDescent="0.2">
      <c r="A44" s="6">
        <v>2008</v>
      </c>
      <c r="B44" s="17">
        <v>479.89139600000004</v>
      </c>
      <c r="C44" s="17">
        <v>9547.3026159999972</v>
      </c>
      <c r="D44" s="17">
        <v>49889.894648999994</v>
      </c>
      <c r="E44" s="7">
        <f t="shared" si="0"/>
        <v>59917.088660999994</v>
      </c>
    </row>
    <row r="45" spans="1:20" ht="14.25" x14ac:dyDescent="0.2">
      <c r="A45" s="6">
        <v>2009</v>
      </c>
      <c r="B45" s="17">
        <v>695.77000400000009</v>
      </c>
      <c r="C45" s="17">
        <v>4486.4918850000013</v>
      </c>
      <c r="D45" s="17">
        <v>24447.385379999996</v>
      </c>
      <c r="E45" s="7">
        <f t="shared" si="0"/>
        <v>29629.647268999997</v>
      </c>
    </row>
    <row r="46" spans="1:20" ht="14.25" x14ac:dyDescent="0.2">
      <c r="A46" s="6">
        <v>2010</v>
      </c>
      <c r="B46" s="17">
        <v>18210.957459999998</v>
      </c>
      <c r="C46" s="17">
        <v>5363.775979</v>
      </c>
      <c r="D46" s="17">
        <v>32868.574532999999</v>
      </c>
      <c r="E46" s="7">
        <f t="shared" si="0"/>
        <v>56443.307971999995</v>
      </c>
      <c r="F46" s="3"/>
    </row>
    <row r="47" spans="1:20" ht="14.25" x14ac:dyDescent="0.2">
      <c r="A47" s="6">
        <v>2011</v>
      </c>
      <c r="B47" s="17">
        <v>59327.409381000012</v>
      </c>
      <c r="C47" s="17">
        <v>7377.343045999999</v>
      </c>
      <c r="D47" s="17">
        <v>72253.447714000009</v>
      </c>
      <c r="E47" s="7">
        <f t="shared" si="0"/>
        <v>138958.20014100004</v>
      </c>
      <c r="F47" s="3"/>
      <c r="S47" s="1">
        <v>1</v>
      </c>
      <c r="T47" s="1" t="s">
        <v>14</v>
      </c>
    </row>
    <row r="48" spans="1:20" ht="14.25" x14ac:dyDescent="0.2">
      <c r="A48" s="6">
        <v>2012</v>
      </c>
      <c r="B48" s="17">
        <v>1825.4932310000002</v>
      </c>
      <c r="C48" s="17">
        <v>6274.7812920000015</v>
      </c>
      <c r="D48" s="17">
        <v>68714.232803999999</v>
      </c>
      <c r="E48" s="7">
        <f t="shared" si="0"/>
        <v>76814.507326999999</v>
      </c>
      <c r="S48" s="1">
        <v>2</v>
      </c>
      <c r="T48" s="1" t="s">
        <v>6</v>
      </c>
    </row>
    <row r="49" spans="1:20" ht="12.75" customHeight="1" x14ac:dyDescent="0.2">
      <c r="A49" s="6">
        <v>2013</v>
      </c>
      <c r="B49" s="17">
        <v>47.334240000000001</v>
      </c>
      <c r="C49" s="17">
        <v>8135.1659350000036</v>
      </c>
      <c r="D49" s="17">
        <v>37632.748295000012</v>
      </c>
      <c r="E49" s="7">
        <f t="shared" si="0"/>
        <v>45815.248470000013</v>
      </c>
      <c r="S49" s="1">
        <v>3</v>
      </c>
      <c r="T49" s="1" t="s">
        <v>7</v>
      </c>
    </row>
    <row r="50" spans="1:20" ht="12.75" customHeight="1" x14ac:dyDescent="0.2">
      <c r="A50" s="6">
        <v>2014</v>
      </c>
      <c r="B50" s="17">
        <v>323.86281100000002</v>
      </c>
      <c r="C50" s="17">
        <v>7285.9688689999984</v>
      </c>
      <c r="D50" s="17">
        <v>30094.090307000006</v>
      </c>
      <c r="E50" s="7">
        <f t="shared" si="0"/>
        <v>37703.921987000002</v>
      </c>
      <c r="S50" s="1">
        <v>4</v>
      </c>
      <c r="T50" s="1" t="s">
        <v>8</v>
      </c>
    </row>
    <row r="51" spans="1:20" ht="12.75" customHeight="1" x14ac:dyDescent="0.2">
      <c r="A51" s="6">
        <v>2015</v>
      </c>
      <c r="B51" s="17">
        <v>527.47872000000007</v>
      </c>
      <c r="C51" s="17">
        <v>9813.400361</v>
      </c>
      <c r="D51" s="17">
        <v>28133.576633000001</v>
      </c>
      <c r="E51" s="7">
        <f>SUM(B51:D51)</f>
        <v>38474.455713999996</v>
      </c>
      <c r="S51" s="1">
        <v>5</v>
      </c>
      <c r="T51" s="1" t="s">
        <v>16</v>
      </c>
    </row>
    <row r="52" spans="1:20" ht="12.75" customHeight="1" x14ac:dyDescent="0.2">
      <c r="A52" s="6">
        <v>2016</v>
      </c>
      <c r="B52" s="17">
        <v>8862.6668109999991</v>
      </c>
      <c r="C52" s="17">
        <v>8376.690717999998</v>
      </c>
      <c r="D52" s="17">
        <v>38695.155496999992</v>
      </c>
      <c r="E52" s="7">
        <f>SUM(B52:D52)</f>
        <v>55934.513025999986</v>
      </c>
    </row>
    <row r="53" spans="1:20" ht="12.75" customHeight="1" x14ac:dyDescent="0.2">
      <c r="A53" s="6">
        <v>2017</v>
      </c>
      <c r="B53" s="3">
        <v>1614.723199</v>
      </c>
      <c r="C53" s="3">
        <v>6245.7106399999993</v>
      </c>
      <c r="D53" s="3">
        <v>136442.27427100003</v>
      </c>
      <c r="E53" s="7">
        <f>SUM(B53:D53)</f>
        <v>144302.70811000004</v>
      </c>
      <c r="S53" s="1">
        <v>6</v>
      </c>
      <c r="T53" s="1" t="s">
        <v>9</v>
      </c>
    </row>
    <row r="54" spans="1:20" ht="14.25" x14ac:dyDescent="0.2">
      <c r="B54" s="2"/>
      <c r="C54" s="2"/>
      <c r="D54" s="2"/>
      <c r="E54" s="2"/>
      <c r="F54" s="2"/>
      <c r="G54" s="2"/>
      <c r="S54" s="1">
        <v>7</v>
      </c>
      <c r="T54" s="1" t="s">
        <v>10</v>
      </c>
    </row>
    <row r="55" spans="1:20" ht="12.75" customHeight="1" x14ac:dyDescent="0.2">
      <c r="B55" s="2"/>
      <c r="C55" s="2"/>
      <c r="D55" s="2"/>
      <c r="E55" s="2"/>
      <c r="S55" s="1">
        <v>8</v>
      </c>
      <c r="T55" s="1" t="s">
        <v>15</v>
      </c>
    </row>
    <row r="56" spans="1:20" ht="12.75" customHeight="1" x14ac:dyDescent="0.2">
      <c r="S56" s="1">
        <v>9</v>
      </c>
      <c r="T56" s="1" t="s">
        <v>11</v>
      </c>
    </row>
    <row r="57" spans="1:20" ht="12.75" customHeight="1" x14ac:dyDescent="0.2">
      <c r="S57" s="1">
        <v>10</v>
      </c>
      <c r="T57" s="1" t="s">
        <v>12</v>
      </c>
    </row>
    <row r="62" spans="1:20" ht="12.75" customHeight="1" x14ac:dyDescent="0.2">
      <c r="B62" s="2"/>
      <c r="C62" s="2"/>
      <c r="D62" s="2"/>
      <c r="E62" s="2"/>
    </row>
    <row r="77" spans="7:7" ht="12.75" customHeight="1" x14ac:dyDescent="0.2">
      <c r="G77" s="20" t="s">
        <v>109</v>
      </c>
    </row>
  </sheetData>
  <mergeCells count="1">
    <mergeCell ref="G37:L38"/>
  </mergeCells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J54"/>
  <sheetViews>
    <sheetView topLeftCell="A4" zoomScale="90" zoomScaleNormal="90" workbookViewId="0">
      <selection activeCell="E24" sqref="E24"/>
    </sheetView>
  </sheetViews>
  <sheetFormatPr defaultRowHeight="14.25" x14ac:dyDescent="0.2"/>
  <cols>
    <col min="1" max="1" width="13.42578125" style="1" customWidth="1"/>
    <col min="2" max="2" width="18.42578125" style="1" customWidth="1"/>
    <col min="3" max="3" width="12.7109375" style="1" customWidth="1"/>
    <col min="4" max="4" width="17.5703125" style="1" customWidth="1"/>
    <col min="5" max="5" width="14.85546875" style="1" customWidth="1"/>
    <col min="6" max="6" width="13.85546875" customWidth="1"/>
    <col min="7" max="7" width="12.85546875" customWidth="1"/>
    <col min="63" max="77" width="0" hidden="1" customWidth="1"/>
  </cols>
  <sheetData>
    <row r="1" spans="1:10" ht="20.25" x14ac:dyDescent="0.3">
      <c r="A1" s="5"/>
      <c r="B1" s="5"/>
      <c r="C1" s="2"/>
      <c r="D1" s="2"/>
      <c r="E1" s="2"/>
      <c r="J1" s="4"/>
    </row>
    <row r="2" spans="1:10" x14ac:dyDescent="0.2">
      <c r="A2" s="5"/>
      <c r="B2" s="5"/>
      <c r="J2" s="1"/>
    </row>
    <row r="3" spans="1:10" x14ac:dyDescent="0.2">
      <c r="J3" s="1"/>
    </row>
    <row r="4" spans="1:10" ht="20.25" x14ac:dyDescent="0.3">
      <c r="A4" s="5"/>
      <c r="B4" s="5"/>
      <c r="C4" s="5"/>
      <c r="D4" s="5"/>
      <c r="E4" s="5"/>
      <c r="J4" s="4" t="s">
        <v>26</v>
      </c>
    </row>
    <row r="5" spans="1:10" ht="20.25" x14ac:dyDescent="0.3">
      <c r="A5" s="5"/>
      <c r="B5" s="1" t="s">
        <v>2</v>
      </c>
      <c r="C5" s="1" t="s">
        <v>1</v>
      </c>
      <c r="D5" s="1" t="s">
        <v>3</v>
      </c>
      <c r="E5" s="5" t="s">
        <v>0</v>
      </c>
      <c r="F5" s="1" t="s">
        <v>4</v>
      </c>
      <c r="G5" s="1" t="s">
        <v>5</v>
      </c>
      <c r="J5" s="4" t="s">
        <v>23</v>
      </c>
    </row>
    <row r="6" spans="1:10" x14ac:dyDescent="0.2">
      <c r="A6" s="6">
        <v>1970</v>
      </c>
      <c r="B6" s="2"/>
      <c r="C6" s="2">
        <v>2606.4829440000003</v>
      </c>
      <c r="D6" s="2">
        <v>3081.0856900000003</v>
      </c>
      <c r="E6" s="9">
        <f>SUM(B6:D6)/1000</f>
        <v>5.6875686340000007</v>
      </c>
      <c r="F6" s="9">
        <f>Fig3_Insured_Catastrophe_Losses!E6/1000</f>
        <v>5.8070075430000001</v>
      </c>
      <c r="G6" s="9">
        <f>E6-F6</f>
        <v>-0.11943890899999943</v>
      </c>
    </row>
    <row r="7" spans="1:10" x14ac:dyDescent="0.2">
      <c r="A7" s="6">
        <v>1971</v>
      </c>
      <c r="B7" s="2">
        <v>194.78170499999999</v>
      </c>
      <c r="C7" s="2">
        <v>1907.1347929999999</v>
      </c>
      <c r="D7" s="2">
        <v>764.91604800000005</v>
      </c>
      <c r="E7" s="9">
        <f t="shared" ref="E7:E50" si="0">SUM(B7:D7)/1000</f>
        <v>2.8668325459999999</v>
      </c>
      <c r="F7" s="9">
        <f>Fig3_Insured_Catastrophe_Losses!E7/1000</f>
        <v>2.927036244</v>
      </c>
      <c r="G7" s="9">
        <f t="shared" ref="G7:G50" si="1">E7-F7</f>
        <v>-6.0203698000000028E-2</v>
      </c>
    </row>
    <row r="8" spans="1:10" x14ac:dyDescent="0.2">
      <c r="A8" s="6">
        <v>1972</v>
      </c>
      <c r="B8" s="2">
        <v>775.63525000000004</v>
      </c>
      <c r="C8" s="2">
        <v>2490.3858100000007</v>
      </c>
      <c r="D8" s="2">
        <v>2104.9786080000003</v>
      </c>
      <c r="E8" s="9">
        <f t="shared" si="0"/>
        <v>5.3709996680000014</v>
      </c>
      <c r="F8" s="9">
        <f>Fig3_Insured_Catastrophe_Losses!E8/1000</f>
        <v>5.4837907160000015</v>
      </c>
      <c r="G8" s="9">
        <f t="shared" si="1"/>
        <v>-0.11279104800000006</v>
      </c>
    </row>
    <row r="9" spans="1:10" x14ac:dyDescent="0.2">
      <c r="A9" s="6">
        <v>1973</v>
      </c>
      <c r="B9" s="2"/>
      <c r="C9" s="2">
        <v>3340.465326</v>
      </c>
      <c r="D9" s="2">
        <v>3553.6899129999997</v>
      </c>
      <c r="E9" s="9">
        <f t="shared" si="0"/>
        <v>6.8941552389999998</v>
      </c>
      <c r="F9" s="9">
        <f>Fig3_Insured_Catastrophe_Losses!E9/1000</f>
        <v>7.0389314609999998</v>
      </c>
      <c r="G9" s="9">
        <f t="shared" si="1"/>
        <v>-0.14477622199999995</v>
      </c>
    </row>
    <row r="10" spans="1:10" x14ac:dyDescent="0.2">
      <c r="A10" s="6">
        <v>1974</v>
      </c>
      <c r="B10" s="2"/>
      <c r="C10" s="2">
        <v>3225.8130940000001</v>
      </c>
      <c r="D10" s="2">
        <v>5094.609524999998</v>
      </c>
      <c r="E10" s="9">
        <f t="shared" si="0"/>
        <v>8.3204226189999968</v>
      </c>
      <c r="F10" s="9">
        <f>Fig3_Insured_Catastrophe_Losses!E10/1000</f>
        <v>8.4951503009999989</v>
      </c>
      <c r="G10" s="9">
        <f t="shared" si="1"/>
        <v>-0.1747276820000021</v>
      </c>
    </row>
    <row r="11" spans="1:10" x14ac:dyDescent="0.2">
      <c r="A11" s="6">
        <v>1975</v>
      </c>
      <c r="B11" s="2"/>
      <c r="C11" s="2">
        <v>3156.9395129999994</v>
      </c>
      <c r="D11" s="2">
        <v>2700.0355529999993</v>
      </c>
      <c r="E11" s="9">
        <f t="shared" si="0"/>
        <v>5.8569750659999986</v>
      </c>
      <c r="F11" s="9">
        <f>Fig3_Insured_Catastrophe_Losses!E11/1000</f>
        <v>5.9799725090000013</v>
      </c>
      <c r="G11" s="9">
        <f t="shared" si="1"/>
        <v>-0.1229974430000027</v>
      </c>
    </row>
    <row r="12" spans="1:10" x14ac:dyDescent="0.2">
      <c r="A12" s="6">
        <v>1976</v>
      </c>
      <c r="B12" s="2">
        <v>320.61998399999999</v>
      </c>
      <c r="C12" s="2">
        <v>3714.1715800000002</v>
      </c>
      <c r="D12" s="2">
        <v>3543.3508959999999</v>
      </c>
      <c r="E12" s="9">
        <f t="shared" si="0"/>
        <v>7.5781424600000005</v>
      </c>
      <c r="F12" s="9">
        <f>Fig3_Insured_Catastrophe_Losses!E12/1000</f>
        <v>7.7372827979999999</v>
      </c>
      <c r="G12" s="9">
        <f t="shared" si="1"/>
        <v>-0.15914033799999938</v>
      </c>
    </row>
    <row r="13" spans="1:10" x14ac:dyDescent="0.2">
      <c r="A13" s="6">
        <v>1977</v>
      </c>
      <c r="B13" s="2"/>
      <c r="C13" s="2">
        <v>4645.3755300000012</v>
      </c>
      <c r="D13" s="2">
        <v>1492.7269289999999</v>
      </c>
      <c r="E13" s="9">
        <f t="shared" si="0"/>
        <v>6.1381024590000015</v>
      </c>
      <c r="F13" s="9">
        <f>Fig3_Insured_Catastrophe_Losses!E13/1000</f>
        <v>6.2670018469999986</v>
      </c>
      <c r="G13" s="9">
        <f t="shared" si="1"/>
        <v>-0.12889938799999712</v>
      </c>
    </row>
    <row r="14" spans="1:10" x14ac:dyDescent="0.2">
      <c r="A14" s="6">
        <v>1978</v>
      </c>
      <c r="B14" s="2"/>
      <c r="C14" s="2">
        <v>3474.636935</v>
      </c>
      <c r="D14" s="2">
        <v>3371.2238509999997</v>
      </c>
      <c r="E14" s="9">
        <f t="shared" si="0"/>
        <v>6.8458607859999994</v>
      </c>
      <c r="F14" s="9">
        <f>Fig3_Insured_Catastrophe_Losses!E14/1000</f>
        <v>6.9896253550000012</v>
      </c>
      <c r="G14" s="9">
        <f t="shared" si="1"/>
        <v>-0.14376456900000179</v>
      </c>
    </row>
    <row r="15" spans="1:10" x14ac:dyDescent="0.2">
      <c r="A15" s="6">
        <v>1979</v>
      </c>
      <c r="B15" s="2"/>
      <c r="C15" s="2">
        <v>7099.5184810000019</v>
      </c>
      <c r="D15" s="2">
        <v>6434.9025429999992</v>
      </c>
      <c r="E15" s="9">
        <f t="shared" si="0"/>
        <v>13.534421024</v>
      </c>
      <c r="F15" s="9">
        <f>Fig3_Insured_Catastrophe_Losses!E15/1000</f>
        <v>13.818646351</v>
      </c>
      <c r="G15" s="9">
        <f t="shared" si="1"/>
        <v>-0.28422532699999969</v>
      </c>
    </row>
    <row r="16" spans="1:10" x14ac:dyDescent="0.2">
      <c r="A16" s="6">
        <v>1980</v>
      </c>
      <c r="B16" s="2">
        <v>195.32570299999998</v>
      </c>
      <c r="C16" s="2">
        <v>5420.6764469999998</v>
      </c>
      <c r="D16" s="2">
        <v>2561.989493</v>
      </c>
      <c r="E16" s="9">
        <f t="shared" si="0"/>
        <v>8.1779916430000004</v>
      </c>
      <c r="F16" s="9">
        <f>Fig3_Insured_Catastrophe_Losses!E16/1000</f>
        <v>8.448875889</v>
      </c>
      <c r="G16" s="9">
        <f t="shared" si="1"/>
        <v>-0.27088424599999961</v>
      </c>
    </row>
    <row r="17" spans="1:7" x14ac:dyDescent="0.2">
      <c r="A17" s="6">
        <v>1981</v>
      </c>
      <c r="B17" s="2">
        <v>13.20223</v>
      </c>
      <c r="C17" s="2">
        <v>2161.300714</v>
      </c>
      <c r="D17" s="2">
        <v>2672.1347670000005</v>
      </c>
      <c r="E17" s="9">
        <f t="shared" si="0"/>
        <v>4.8466377110000005</v>
      </c>
      <c r="F17" s="9">
        <f>Fig3_Insured_Catastrophe_Losses!E17/1000</f>
        <v>5.0272282920000002</v>
      </c>
      <c r="G17" s="9">
        <f t="shared" si="1"/>
        <v>-0.18059058099999969</v>
      </c>
    </row>
    <row r="18" spans="1:7" x14ac:dyDescent="0.2">
      <c r="A18" s="6">
        <v>1982</v>
      </c>
      <c r="B18" s="2"/>
      <c r="C18" s="2">
        <v>4270.9400709999991</v>
      </c>
      <c r="D18" s="2">
        <v>6590.6376889999983</v>
      </c>
      <c r="E18" s="9">
        <f t="shared" si="0"/>
        <v>10.861577759999996</v>
      </c>
      <c r="F18" s="9">
        <f>Fig3_Insured_Catastrophe_Losses!E18/1000</f>
        <v>10.505424242</v>
      </c>
      <c r="G18" s="9">
        <f t="shared" si="1"/>
        <v>0.35615351799999573</v>
      </c>
    </row>
    <row r="19" spans="1:7" x14ac:dyDescent="0.2">
      <c r="A19" s="6">
        <v>1983</v>
      </c>
      <c r="B19" s="2">
        <v>101.051697</v>
      </c>
      <c r="C19" s="2">
        <v>3059.4939230000009</v>
      </c>
      <c r="D19" s="2">
        <v>9509.5956879999958</v>
      </c>
      <c r="E19" s="9">
        <f t="shared" si="0"/>
        <v>12.670141307999996</v>
      </c>
      <c r="F19" s="9">
        <f>Fig3_Insured_Catastrophe_Losses!E19/1000</f>
        <v>12.936217235000001</v>
      </c>
      <c r="G19" s="9">
        <f t="shared" si="1"/>
        <v>-0.2660759270000046</v>
      </c>
    </row>
    <row r="20" spans="1:7" x14ac:dyDescent="0.2">
      <c r="A20" s="6">
        <v>1984</v>
      </c>
      <c r="B20" s="2"/>
      <c r="C20" s="2">
        <v>3039.8004950000004</v>
      </c>
      <c r="D20" s="2">
        <v>5363.9396289999986</v>
      </c>
      <c r="E20" s="9">
        <f t="shared" si="0"/>
        <v>8.4037401240000005</v>
      </c>
      <c r="F20" s="9">
        <f>Fig3_Insured_Catastrophe_Losses!E20/1000</f>
        <v>8.580220382000002</v>
      </c>
      <c r="G20" s="9">
        <f t="shared" si="1"/>
        <v>-0.17648025800000156</v>
      </c>
    </row>
    <row r="21" spans="1:7" x14ac:dyDescent="0.2">
      <c r="A21" s="6">
        <v>1985</v>
      </c>
      <c r="B21" s="2">
        <v>1452.9434639999999</v>
      </c>
      <c r="C21" s="2">
        <v>3543.6042749999992</v>
      </c>
      <c r="D21" s="2">
        <v>7566.219293000001</v>
      </c>
      <c r="E21" s="9">
        <f t="shared" si="0"/>
        <v>12.562767032</v>
      </c>
      <c r="F21" s="9">
        <f>Fig3_Insured_Catastrophe_Losses!E21/1000</f>
        <v>12.295639548</v>
      </c>
      <c r="G21" s="9">
        <f t="shared" si="1"/>
        <v>0.26712748399999953</v>
      </c>
    </row>
    <row r="22" spans="1:7" x14ac:dyDescent="0.2">
      <c r="A22" s="6">
        <v>1986</v>
      </c>
      <c r="B22" s="2">
        <v>505.76833299999998</v>
      </c>
      <c r="C22" s="2">
        <v>3559.1167729999997</v>
      </c>
      <c r="D22" s="2">
        <v>2475.500681</v>
      </c>
      <c r="E22" s="9">
        <f t="shared" si="0"/>
        <v>6.5403857869999991</v>
      </c>
      <c r="F22" s="9">
        <f>Fig3_Insured_Catastrophe_Losses!E22/1000</f>
        <v>6.6777341269999999</v>
      </c>
      <c r="G22" s="9">
        <f t="shared" si="1"/>
        <v>-0.13734834000000085</v>
      </c>
    </row>
    <row r="23" spans="1:7" x14ac:dyDescent="0.2">
      <c r="A23" s="6">
        <v>1987</v>
      </c>
      <c r="B23" s="2">
        <v>1998.9614450000001</v>
      </c>
      <c r="C23" s="2">
        <v>4521.6870859999999</v>
      </c>
      <c r="D23" s="2">
        <v>11536.213640999995</v>
      </c>
      <c r="E23" s="9">
        <f t="shared" si="0"/>
        <v>18.056862171999995</v>
      </c>
      <c r="F23" s="9">
        <f>Fig3_Insured_Catastrophe_Losses!E23/1000</f>
        <v>18.436057483999999</v>
      </c>
      <c r="G23" s="9">
        <f t="shared" si="1"/>
        <v>-0.37919531200000378</v>
      </c>
    </row>
    <row r="24" spans="1:7" x14ac:dyDescent="0.2">
      <c r="A24" s="6">
        <v>1988</v>
      </c>
      <c r="B24" s="2">
        <v>21.91469</v>
      </c>
      <c r="C24" s="2">
        <v>8653.6494820000007</v>
      </c>
      <c r="D24" s="2">
        <v>5307.6871739999988</v>
      </c>
      <c r="E24" s="9">
        <f t="shared" si="0"/>
        <v>13.983251345999999</v>
      </c>
      <c r="F24" s="9">
        <f>Fig3_Insured_Catastrophe_Losses!E24/1000</f>
        <v>14.276900324000001</v>
      </c>
      <c r="G24" s="9">
        <f t="shared" si="1"/>
        <v>-0.293648978000002</v>
      </c>
    </row>
    <row r="25" spans="1:7" x14ac:dyDescent="0.2">
      <c r="A25" s="6">
        <v>1989</v>
      </c>
      <c r="B25" s="2">
        <v>3181.2213670000001</v>
      </c>
      <c r="C25" s="2">
        <v>9671.1196339999988</v>
      </c>
      <c r="D25" s="2">
        <v>15691.843609999998</v>
      </c>
      <c r="E25" s="9">
        <f t="shared" si="0"/>
        <v>28.544184610999999</v>
      </c>
      <c r="F25" s="9">
        <f>Fig3_Insured_Catastrophe_Losses!E25/1000</f>
        <v>29.143617423999995</v>
      </c>
      <c r="G25" s="9">
        <f t="shared" si="1"/>
        <v>-0.5994328129999964</v>
      </c>
    </row>
    <row r="26" spans="1:7" x14ac:dyDescent="0.2">
      <c r="A26" s="6">
        <v>1990</v>
      </c>
      <c r="B26" s="2">
        <v>314.589516</v>
      </c>
      <c r="C26" s="2">
        <v>6438.5427859999991</v>
      </c>
      <c r="D26" s="2">
        <v>35902.646755999995</v>
      </c>
      <c r="E26" s="9">
        <f t="shared" si="0"/>
        <v>42.655779057999993</v>
      </c>
      <c r="F26" s="9">
        <f>Fig3_Insured_Catastrophe_Losses!E26/1000</f>
        <v>34.371437106000009</v>
      </c>
      <c r="G26" s="9">
        <f t="shared" si="1"/>
        <v>8.2843419519999841</v>
      </c>
    </row>
    <row r="27" spans="1:7" x14ac:dyDescent="0.2">
      <c r="A27" s="6">
        <v>1991</v>
      </c>
      <c r="B27" s="2">
        <v>173.124527</v>
      </c>
      <c r="C27" s="2">
        <v>6428.3445209999982</v>
      </c>
      <c r="D27" s="2">
        <v>21825.808358999995</v>
      </c>
      <c r="E27" s="9">
        <f t="shared" si="0"/>
        <v>28.427277406999995</v>
      </c>
      <c r="F27" s="9">
        <f>Fig3_Insured_Catastrophe_Losses!E27/1000</f>
        <v>29.024251861</v>
      </c>
      <c r="G27" s="9">
        <f t="shared" si="1"/>
        <v>-0.59697445400000504</v>
      </c>
    </row>
    <row r="28" spans="1:7" x14ac:dyDescent="0.2">
      <c r="A28" s="6">
        <v>1992</v>
      </c>
      <c r="B28" s="2">
        <v>150.22874400000001</v>
      </c>
      <c r="C28" s="2">
        <v>7983.903798999997</v>
      </c>
      <c r="D28" s="2">
        <v>41327.277839999995</v>
      </c>
      <c r="E28" s="9">
        <f>SUM(B28:D28)/1000</f>
        <v>49.461410382999993</v>
      </c>
      <c r="F28" s="9">
        <f>Fig3_Insured_Catastrophe_Losses!E28/1000</f>
        <v>50.500089792000004</v>
      </c>
      <c r="G28" s="9">
        <f t="shared" si="1"/>
        <v>-1.0386794090000109</v>
      </c>
    </row>
    <row r="29" spans="1:7" x14ac:dyDescent="0.2">
      <c r="A29" s="6">
        <v>1993</v>
      </c>
      <c r="B29" s="2">
        <v>340.91706699999997</v>
      </c>
      <c r="C29" s="2">
        <v>5861.3869079999995</v>
      </c>
      <c r="D29" s="2">
        <v>15729.118088999996</v>
      </c>
      <c r="E29" s="9">
        <f t="shared" si="0"/>
        <v>21.931422063999996</v>
      </c>
      <c r="F29" s="9">
        <f>Fig3_Insured_Catastrophe_Losses!E29/1000</f>
        <v>22.391990096000001</v>
      </c>
      <c r="G29" s="9">
        <f t="shared" si="1"/>
        <v>-0.46056803200000473</v>
      </c>
    </row>
    <row r="30" spans="1:7" x14ac:dyDescent="0.2">
      <c r="A30" s="6">
        <v>1994</v>
      </c>
      <c r="B30" s="2">
        <v>24811.778739000001</v>
      </c>
      <c r="C30" s="2">
        <v>7643.0469919999996</v>
      </c>
      <c r="D30" s="2">
        <v>10637.500853000003</v>
      </c>
      <c r="E30" s="9">
        <f t="shared" si="0"/>
        <v>43.092326584000006</v>
      </c>
      <c r="F30" s="9">
        <f>Fig3_Insured_Catastrophe_Losses!E30/1000</f>
        <v>43.997269828000007</v>
      </c>
      <c r="G30" s="9">
        <f t="shared" si="1"/>
        <v>-0.90494324400000181</v>
      </c>
    </row>
    <row r="31" spans="1:7" x14ac:dyDescent="0.2">
      <c r="A31" s="6">
        <v>1995</v>
      </c>
      <c r="B31" s="2">
        <v>3940.8528759999999</v>
      </c>
      <c r="C31" s="2">
        <v>4283.4663840000021</v>
      </c>
      <c r="D31" s="2">
        <v>19274.895555999996</v>
      </c>
      <c r="E31" s="9">
        <f t="shared" si="0"/>
        <v>27.499214815999999</v>
      </c>
      <c r="F31" s="9">
        <f>Fig3_Insured_Catastrophe_Losses!E31/1000</f>
        <v>28.076698835999998</v>
      </c>
      <c r="G31" s="9">
        <f t="shared" si="1"/>
        <v>-0.57748401999999999</v>
      </c>
    </row>
    <row r="32" spans="1:7" x14ac:dyDescent="0.2">
      <c r="A32" s="6">
        <v>1996</v>
      </c>
      <c r="B32" s="2">
        <v>110.262987</v>
      </c>
      <c r="C32" s="2">
        <v>7164.1157429999976</v>
      </c>
      <c r="D32" s="2">
        <v>14638.810634000001</v>
      </c>
      <c r="E32" s="9">
        <f t="shared" si="0"/>
        <v>21.913189363999997</v>
      </c>
      <c r="F32" s="9">
        <f>Fig3_Insured_Catastrophe_Losses!E32/1000</f>
        <v>22.373374954999999</v>
      </c>
      <c r="G32" s="9">
        <f t="shared" si="1"/>
        <v>-0.46018559100000189</v>
      </c>
    </row>
    <row r="33" spans="1:10" x14ac:dyDescent="0.2">
      <c r="A33" s="6">
        <v>1997</v>
      </c>
      <c r="B33" s="2">
        <v>164.87309200000001</v>
      </c>
      <c r="C33" s="2">
        <v>6598.827334999999</v>
      </c>
      <c r="D33" s="2">
        <v>9289.6020479999988</v>
      </c>
      <c r="E33" s="9">
        <f t="shared" si="0"/>
        <v>16.053302474999995</v>
      </c>
      <c r="F33" s="9">
        <f>Fig3_Insured_Catastrophe_Losses!E33/1000</f>
        <v>16.390427287000001</v>
      </c>
      <c r="G33" s="9">
        <f t="shared" si="1"/>
        <v>-0.3371248120000061</v>
      </c>
    </row>
    <row r="34" spans="1:10" x14ac:dyDescent="0.2">
      <c r="A34" s="6">
        <v>1998</v>
      </c>
      <c r="B34" s="2">
        <v>75.264882</v>
      </c>
      <c r="C34" s="2">
        <v>5998.3033540000006</v>
      </c>
      <c r="D34" s="2">
        <v>23401.946035000004</v>
      </c>
      <c r="E34" s="9">
        <f t="shared" si="0"/>
        <v>29.475514271000009</v>
      </c>
      <c r="F34" s="9">
        <f>Fig3_Insured_Catastrophe_Losses!E34/1000</f>
        <v>30.120048848000007</v>
      </c>
      <c r="G34" s="9">
        <f t="shared" si="1"/>
        <v>-0.64453457699999817</v>
      </c>
    </row>
    <row r="35" spans="1:10" x14ac:dyDescent="0.2">
      <c r="A35" s="6">
        <v>1999</v>
      </c>
      <c r="B35" s="2">
        <v>3291.9949300000003</v>
      </c>
      <c r="C35" s="2">
        <v>8363.201705999998</v>
      </c>
      <c r="D35" s="2">
        <v>38224.996530000004</v>
      </c>
      <c r="E35" s="9">
        <f t="shared" si="0"/>
        <v>49.880193166000005</v>
      </c>
      <c r="F35" s="9">
        <f>Fig3_Insured_Catastrophe_Losses!E35/1000</f>
        <v>50.689117072000009</v>
      </c>
      <c r="G35" s="9">
        <f t="shared" si="1"/>
        <v>-0.80892390600000397</v>
      </c>
    </row>
    <row r="36" spans="1:10" x14ac:dyDescent="0.2">
      <c r="A36" s="6">
        <v>2000</v>
      </c>
      <c r="B36" s="2">
        <v>27.875499999999999</v>
      </c>
      <c r="C36" s="2">
        <v>6141.7198370000006</v>
      </c>
      <c r="D36" s="2">
        <v>11671.428478999998</v>
      </c>
      <c r="E36" s="9">
        <f t="shared" si="0"/>
        <v>17.841023816</v>
      </c>
      <c r="F36" s="9">
        <f>Fig3_Insured_Catastrophe_Losses!E36/1000</f>
        <v>18.491636258000003</v>
      </c>
      <c r="G36" s="9">
        <f t="shared" si="1"/>
        <v>-0.65061244200000345</v>
      </c>
    </row>
    <row r="37" spans="1:10" x14ac:dyDescent="0.2">
      <c r="A37" s="6">
        <v>2001</v>
      </c>
      <c r="B37" s="2">
        <v>895.12703099999999</v>
      </c>
      <c r="C37" s="2">
        <v>34976.843838999994</v>
      </c>
      <c r="D37" s="2">
        <v>15150.906980000002</v>
      </c>
      <c r="E37" s="9">
        <f t="shared" si="0"/>
        <v>51.022877849999993</v>
      </c>
      <c r="F37" s="9">
        <f>Fig3_Insured_Catastrophe_Losses!E37/1000</f>
        <v>52.094379659000005</v>
      </c>
      <c r="G37" s="9">
        <f t="shared" si="1"/>
        <v>-1.0715018090000115</v>
      </c>
    </row>
    <row r="38" spans="1:10" x14ac:dyDescent="0.2">
      <c r="A38" s="6">
        <v>2002</v>
      </c>
      <c r="B38" s="2">
        <v>6.6715049999999998</v>
      </c>
      <c r="C38" s="2">
        <v>4071.2933460000008</v>
      </c>
      <c r="D38" s="2">
        <v>18604.191741000002</v>
      </c>
      <c r="E38" s="9">
        <f t="shared" si="0"/>
        <v>22.682156592000002</v>
      </c>
      <c r="F38" s="9">
        <f>Fig3_Insured_Catastrophe_Losses!E38/1000</f>
        <v>23.457603432000003</v>
      </c>
      <c r="G38" s="9">
        <f t="shared" si="1"/>
        <v>-0.77544684000000075</v>
      </c>
      <c r="J38" t="s">
        <v>24</v>
      </c>
    </row>
    <row r="39" spans="1:10" x14ac:dyDescent="0.2">
      <c r="A39" s="6">
        <v>2003</v>
      </c>
      <c r="B39" s="2">
        <v>582.09179700000004</v>
      </c>
      <c r="C39" s="2">
        <v>4226.8670640000009</v>
      </c>
      <c r="D39" s="2">
        <v>22967.574200000003</v>
      </c>
      <c r="E39" s="9">
        <f t="shared" si="0"/>
        <v>27.776533061000002</v>
      </c>
      <c r="F39" s="9">
        <f>Fig3_Insured_Catastrophe_Losses!E39/1000</f>
        <v>28.359842639</v>
      </c>
      <c r="G39" s="9">
        <f t="shared" si="1"/>
        <v>-0.58330957799999794</v>
      </c>
      <c r="J39" s="19"/>
    </row>
    <row r="40" spans="1:10" x14ac:dyDescent="0.2">
      <c r="A40" s="6">
        <v>2004</v>
      </c>
      <c r="B40" s="2">
        <v>3479.5937350000004</v>
      </c>
      <c r="C40" s="2">
        <v>4571.8757349999996</v>
      </c>
      <c r="D40" s="2">
        <v>53658.354649000015</v>
      </c>
      <c r="E40" s="9">
        <f t="shared" si="0"/>
        <v>61.709824119000011</v>
      </c>
      <c r="F40" s="9">
        <f>Fig3_Insured_Catastrophe_Losses!E40/1000</f>
        <v>64.362734706999987</v>
      </c>
      <c r="G40" s="9">
        <f t="shared" si="1"/>
        <v>-2.6529105879999761</v>
      </c>
      <c r="J40" t="s">
        <v>25</v>
      </c>
    </row>
    <row r="41" spans="1:10" x14ac:dyDescent="0.2">
      <c r="A41" s="6">
        <v>2005</v>
      </c>
      <c r="B41" s="2">
        <v>330.25273500000003</v>
      </c>
      <c r="C41" s="2">
        <v>6685.5902650000007</v>
      </c>
      <c r="D41" s="2">
        <v>126608.14202099996</v>
      </c>
      <c r="E41" s="9">
        <f t="shared" si="0"/>
        <v>133.62398502099998</v>
      </c>
      <c r="F41" s="9">
        <f>Fig3_Insured_Catastrophe_Losses!E41/1000</f>
        <v>136.43003761100005</v>
      </c>
      <c r="G41" s="9">
        <f t="shared" si="1"/>
        <v>-2.8060525900000641</v>
      </c>
    </row>
    <row r="42" spans="1:10" x14ac:dyDescent="0.2">
      <c r="A42" s="6">
        <v>2006</v>
      </c>
      <c r="B42" s="2">
        <v>96.447023999999999</v>
      </c>
      <c r="C42" s="2">
        <v>6068.8445569999994</v>
      </c>
      <c r="D42" s="2">
        <v>14891.975125999998</v>
      </c>
      <c r="E42" s="9">
        <f t="shared" si="0"/>
        <v>21.057266706999997</v>
      </c>
      <c r="F42" s="9">
        <f>Fig3_Insured_Catastrophe_Losses!E42/1000</f>
        <v>21.683122679000004</v>
      </c>
      <c r="G42" s="9">
        <f t="shared" si="1"/>
        <v>-0.6258559720000072</v>
      </c>
    </row>
    <row r="43" spans="1:10" x14ac:dyDescent="0.2">
      <c r="A43" s="6">
        <v>2007</v>
      </c>
      <c r="B43" s="2">
        <v>648.7442850000001</v>
      </c>
      <c r="C43" s="2">
        <v>6682.0854129999998</v>
      </c>
      <c r="D43" s="2">
        <v>27347.826013999998</v>
      </c>
      <c r="E43" s="9">
        <f t="shared" si="0"/>
        <v>34.678655712000001</v>
      </c>
      <c r="F43" s="9">
        <f>Fig3_Insured_Catastrophe_Losses!E43/1000</f>
        <v>35.547729928999992</v>
      </c>
      <c r="G43" s="9">
        <f t="shared" si="1"/>
        <v>-0.86907421699999077</v>
      </c>
    </row>
    <row r="44" spans="1:10" x14ac:dyDescent="0.2">
      <c r="A44" s="6">
        <v>2008</v>
      </c>
      <c r="B44" s="2">
        <v>470.02087500000005</v>
      </c>
      <c r="C44" s="2">
        <v>9350.9314030000005</v>
      </c>
      <c r="D44" s="2">
        <v>48863.747321999988</v>
      </c>
      <c r="E44" s="9">
        <f t="shared" si="0"/>
        <v>58.684699599999995</v>
      </c>
      <c r="F44" s="9">
        <f>Fig3_Insured_Catastrophe_Losses!E44/1000</f>
        <v>59.917088660999994</v>
      </c>
      <c r="G44" s="9">
        <f t="shared" si="1"/>
        <v>-1.2323890609999992</v>
      </c>
    </row>
    <row r="45" spans="1:10" x14ac:dyDescent="0.2">
      <c r="A45" s="6">
        <v>2009</v>
      </c>
      <c r="B45" s="2">
        <v>681.45939799999996</v>
      </c>
      <c r="C45" s="2">
        <v>4394.2136609999998</v>
      </c>
      <c r="D45" s="2">
        <v>23944.55123600001</v>
      </c>
      <c r="E45" s="9">
        <f t="shared" si="0"/>
        <v>29.020224295000013</v>
      </c>
      <c r="F45" s="9">
        <f>Fig3_Insured_Catastrophe_Losses!E45/1000</f>
        <v>29.629647268999996</v>
      </c>
      <c r="G45" s="9">
        <f t="shared" si="1"/>
        <v>-0.60942297399998324</v>
      </c>
    </row>
    <row r="46" spans="1:10" x14ac:dyDescent="0.2">
      <c r="A46" s="6">
        <v>2010</v>
      </c>
      <c r="B46" s="2">
        <v>14862.161181999998</v>
      </c>
      <c r="C46" s="2">
        <v>5253.4555990000008</v>
      </c>
      <c r="D46" s="2">
        <v>33319.636354999988</v>
      </c>
      <c r="E46" s="9">
        <f t="shared" si="0"/>
        <v>53.435253135999986</v>
      </c>
      <c r="F46" s="9">
        <f>Fig3_Insured_Catastrophe_Losses!E46/1000</f>
        <v>56.443307971999992</v>
      </c>
      <c r="G46" s="9">
        <f t="shared" si="1"/>
        <v>-3.0080548360000066</v>
      </c>
    </row>
    <row r="47" spans="1:10" x14ac:dyDescent="0.2">
      <c r="A47" s="6">
        <v>2011</v>
      </c>
      <c r="B47" s="2">
        <v>57219.831639999997</v>
      </c>
      <c r="C47" s="2">
        <v>6856.1084119999996</v>
      </c>
      <c r="D47" s="2">
        <v>70273.695546000032</v>
      </c>
      <c r="E47" s="9">
        <f t="shared" si="0"/>
        <v>134.34963559800002</v>
      </c>
      <c r="F47" s="9">
        <f>Fig3_Insured_Catastrophe_Losses!E47/1000</f>
        <v>138.95820014100005</v>
      </c>
      <c r="G47" s="9">
        <f t="shared" si="1"/>
        <v>-4.6085645430000284</v>
      </c>
    </row>
    <row r="48" spans="1:10" x14ac:dyDescent="0.2">
      <c r="A48" s="6">
        <v>2012</v>
      </c>
      <c r="B48" s="2">
        <v>1787.9460859999999</v>
      </c>
      <c r="C48" s="2">
        <v>6145.720215999997</v>
      </c>
      <c r="D48" s="2">
        <v>67931.003597000032</v>
      </c>
      <c r="E48" s="9">
        <f t="shared" si="0"/>
        <v>75.864669899000035</v>
      </c>
      <c r="F48" s="9">
        <f>Fig3_Insured_Catastrophe_Losses!E48/1000</f>
        <v>76.814507327000001</v>
      </c>
      <c r="G48" s="9">
        <f t="shared" si="1"/>
        <v>-0.94983742799996662</v>
      </c>
    </row>
    <row r="49" spans="1:7" x14ac:dyDescent="0.2">
      <c r="A49" s="6">
        <v>2013</v>
      </c>
      <c r="B49" s="2">
        <v>46.360664999999997</v>
      </c>
      <c r="C49" s="2">
        <v>7967.8410929999982</v>
      </c>
      <c r="D49" s="2">
        <v>36852.03408100002</v>
      </c>
      <c r="E49" s="9">
        <f>SUM(B49:D49)/1000</f>
        <v>44.866235839000012</v>
      </c>
      <c r="F49" s="9">
        <f>Fig3_Insured_Catastrophe_Losses!E49/1000</f>
        <v>45.815248470000014</v>
      </c>
      <c r="G49" s="9">
        <f t="shared" si="1"/>
        <v>-0.94901263100000222</v>
      </c>
    </row>
    <row r="50" spans="1:7" x14ac:dyDescent="0.2">
      <c r="A50" s="6">
        <v>2014</v>
      </c>
      <c r="B50" s="2">
        <v>317.20134699999994</v>
      </c>
      <c r="C50" s="2">
        <v>7136.1053890000012</v>
      </c>
      <c r="D50" s="2">
        <v>29058.045556000005</v>
      </c>
      <c r="E50" s="9">
        <f t="shared" si="0"/>
        <v>36.511352292000005</v>
      </c>
      <c r="F50" s="9">
        <f>Fig3_Insured_Catastrophe_Losses!E50/1000</f>
        <v>37.703921987000001</v>
      </c>
      <c r="G50" s="9">
        <f t="shared" si="1"/>
        <v>-1.192569694999996</v>
      </c>
    </row>
    <row r="51" spans="1:7" x14ac:dyDescent="0.2">
      <c r="A51" s="6">
        <v>2015</v>
      </c>
      <c r="B51" s="2">
        <v>516.62949000000003</v>
      </c>
      <c r="C51" s="2">
        <v>9378.567688000001</v>
      </c>
      <c r="D51" s="2">
        <v>27550.273883000005</v>
      </c>
      <c r="E51" s="9">
        <f t="shared" ref="E51:E52" si="2">SUM(B51:D51)/1000</f>
        <v>37.445471061000006</v>
      </c>
      <c r="F51" s="9">
        <f>Fig3_Insured_Catastrophe_Losses!E51/1000</f>
        <v>38.474455713999994</v>
      </c>
      <c r="G51" s="9">
        <f t="shared" ref="G51:G52" si="3">E51-F51</f>
        <v>-1.0289846529999878</v>
      </c>
    </row>
    <row r="52" spans="1:7" x14ac:dyDescent="0.2">
      <c r="A52" s="6">
        <v>2016</v>
      </c>
      <c r="B52" s="3">
        <v>8996.1603730000006</v>
      </c>
      <c r="C52" s="3">
        <v>6857.4473270000008</v>
      </c>
      <c r="D52" s="3">
        <v>35487.255354999987</v>
      </c>
      <c r="E52" s="9">
        <f t="shared" si="2"/>
        <v>51.340863054999986</v>
      </c>
      <c r="F52" s="9">
        <f>Fig3_Insured_Catastrophe_Losses!E53/1000</f>
        <v>144.30270811000003</v>
      </c>
      <c r="G52" s="9">
        <f t="shared" si="3"/>
        <v>-92.96184505500004</v>
      </c>
    </row>
    <row r="53" spans="1:7" x14ac:dyDescent="0.2">
      <c r="B53" s="2"/>
      <c r="C53" s="2"/>
      <c r="D53" s="8"/>
      <c r="E53" s="2"/>
    </row>
    <row r="54" spans="1:7" x14ac:dyDescent="0.2">
      <c r="B54" s="2"/>
      <c r="C54" s="2"/>
      <c r="D54" s="2"/>
      <c r="E54" s="2"/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9"/>
  <sheetViews>
    <sheetView zoomScale="130" zoomScaleNormal="130" workbookViewId="0">
      <selection activeCell="D3" sqref="D3"/>
    </sheetView>
  </sheetViews>
  <sheetFormatPr defaultRowHeight="12.75" x14ac:dyDescent="0.2"/>
  <sheetData>
    <row r="2" spans="1:5" ht="15" x14ac:dyDescent="0.2">
      <c r="A2" s="18"/>
      <c r="D2" t="s">
        <v>36</v>
      </c>
    </row>
    <row r="3" spans="1:5" x14ac:dyDescent="0.2">
      <c r="D3" s="23" t="s">
        <v>101</v>
      </c>
    </row>
    <row r="13" spans="1:5" x14ac:dyDescent="0.2">
      <c r="D13" t="s">
        <v>30</v>
      </c>
      <c r="E13" t="s">
        <v>35</v>
      </c>
    </row>
    <row r="14" spans="1:5" x14ac:dyDescent="0.2">
      <c r="C14" t="s">
        <v>31</v>
      </c>
      <c r="D14" s="22">
        <v>0.95257999999999998</v>
      </c>
      <c r="E14">
        <v>4</v>
      </c>
    </row>
    <row r="15" spans="1:5" x14ac:dyDescent="0.2">
      <c r="C15" t="s">
        <v>32</v>
      </c>
      <c r="D15" s="22">
        <v>4.8726500000000001</v>
      </c>
      <c r="E15">
        <v>6</v>
      </c>
    </row>
    <row r="16" spans="1:5" x14ac:dyDescent="0.2">
      <c r="C16" t="s">
        <v>33</v>
      </c>
      <c r="D16" s="22">
        <v>7.4109000000000007</v>
      </c>
      <c r="E16">
        <v>15</v>
      </c>
    </row>
    <row r="17" spans="3:5" x14ac:dyDescent="0.2">
      <c r="C17" t="s">
        <v>34</v>
      </c>
      <c r="D17" s="22">
        <v>8.0955700000000004</v>
      </c>
      <c r="E17">
        <v>20</v>
      </c>
    </row>
    <row r="18" spans="3:5" x14ac:dyDescent="0.2">
      <c r="D18" s="22"/>
    </row>
    <row r="19" spans="3:5" x14ac:dyDescent="0.2">
      <c r="D19" s="2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1"/>
  <sheetViews>
    <sheetView workbookViewId="0">
      <selection activeCell="D3" sqref="D3"/>
    </sheetView>
  </sheetViews>
  <sheetFormatPr defaultRowHeight="12.75" x14ac:dyDescent="0.2"/>
  <cols>
    <col min="4" max="7" width="0" hidden="1" customWidth="1"/>
  </cols>
  <sheetData>
    <row r="1" spans="2:7" x14ac:dyDescent="0.2">
      <c r="C1" t="s">
        <v>20</v>
      </c>
    </row>
    <row r="2" spans="2:7" x14ac:dyDescent="0.2">
      <c r="C2" s="23" t="s">
        <v>102</v>
      </c>
    </row>
    <row r="6" spans="2:7" x14ac:dyDescent="0.2">
      <c r="B6" s="26"/>
      <c r="C6" s="26" t="s">
        <v>4</v>
      </c>
      <c r="D6" t="s">
        <v>37</v>
      </c>
      <c r="E6" t="s">
        <v>18</v>
      </c>
      <c r="F6" t="s">
        <v>38</v>
      </c>
      <c r="G6" t="s">
        <v>39</v>
      </c>
    </row>
    <row r="7" spans="2:7" x14ac:dyDescent="0.2">
      <c r="B7" s="26" t="s">
        <v>40</v>
      </c>
      <c r="C7" s="27">
        <v>0.70463999999999993</v>
      </c>
      <c r="D7" t="s">
        <v>41</v>
      </c>
      <c r="E7" t="s">
        <v>13</v>
      </c>
      <c r="F7">
        <v>704.64</v>
      </c>
      <c r="G7">
        <v>891.95</v>
      </c>
    </row>
    <row r="8" spans="2:7" x14ac:dyDescent="0.2">
      <c r="B8" s="26" t="s">
        <v>42</v>
      </c>
      <c r="C8" s="27">
        <v>0.91864999999999997</v>
      </c>
      <c r="D8" t="s">
        <v>43</v>
      </c>
      <c r="E8" t="s">
        <v>13</v>
      </c>
      <c r="F8">
        <v>918.65</v>
      </c>
      <c r="G8">
        <v>1200</v>
      </c>
    </row>
    <row r="9" spans="2:7" x14ac:dyDescent="0.2">
      <c r="B9" s="26" t="s">
        <v>44</v>
      </c>
      <c r="C9" s="27">
        <v>0.93332999999999999</v>
      </c>
      <c r="D9" t="s">
        <v>45</v>
      </c>
      <c r="E9" t="s">
        <v>13</v>
      </c>
      <c r="F9">
        <v>933.33</v>
      </c>
      <c r="G9">
        <v>1418.2</v>
      </c>
    </row>
    <row r="10" spans="2:7" x14ac:dyDescent="0.2">
      <c r="B10" s="26" t="s">
        <v>46</v>
      </c>
      <c r="C10" s="27">
        <v>1.07636</v>
      </c>
      <c r="D10" t="s">
        <v>47</v>
      </c>
      <c r="E10" t="s">
        <v>28</v>
      </c>
      <c r="F10">
        <v>1076.3599999999999</v>
      </c>
      <c r="G10">
        <v>3746.15</v>
      </c>
    </row>
    <row r="11" spans="2:7" x14ac:dyDescent="0.2">
      <c r="B11" s="26" t="s">
        <v>48</v>
      </c>
      <c r="C11" s="27">
        <v>1.20434</v>
      </c>
      <c r="D11" t="s">
        <v>49</v>
      </c>
      <c r="E11" t="s">
        <v>13</v>
      </c>
      <c r="F11">
        <v>1204.3399999999999</v>
      </c>
      <c r="G11">
        <v>1661.16</v>
      </c>
    </row>
    <row r="12" spans="2:7" x14ac:dyDescent="0.2">
      <c r="B12" s="26" t="s">
        <v>51</v>
      </c>
      <c r="C12" s="27">
        <v>1.27172</v>
      </c>
      <c r="D12" t="s">
        <v>50</v>
      </c>
      <c r="E12" t="s">
        <v>13</v>
      </c>
      <c r="F12">
        <v>1271.72</v>
      </c>
      <c r="G12">
        <v>1434.76</v>
      </c>
    </row>
    <row r="13" spans="2:7" x14ac:dyDescent="0.2">
      <c r="B13" s="26" t="s">
        <v>51</v>
      </c>
      <c r="C13" s="27">
        <v>1.38259</v>
      </c>
      <c r="D13" t="s">
        <v>52</v>
      </c>
      <c r="E13" t="s">
        <v>13</v>
      </c>
      <c r="F13">
        <v>1382.59</v>
      </c>
      <c r="G13">
        <v>2869.52</v>
      </c>
    </row>
    <row r="14" spans="2:7" x14ac:dyDescent="0.2">
      <c r="B14" s="26" t="s">
        <v>53</v>
      </c>
      <c r="C14" s="27">
        <v>1.5047200000000001</v>
      </c>
      <c r="D14" t="s">
        <v>54</v>
      </c>
      <c r="E14" t="s">
        <v>13</v>
      </c>
      <c r="F14">
        <v>1504.72</v>
      </c>
      <c r="G14">
        <v>2314.96</v>
      </c>
    </row>
    <row r="15" spans="2:7" x14ac:dyDescent="0.2">
      <c r="B15" s="26" t="s">
        <v>55</v>
      </c>
      <c r="C15" s="27">
        <v>2.7820800000000001</v>
      </c>
      <c r="D15" t="s">
        <v>56</v>
      </c>
      <c r="E15" t="s">
        <v>29</v>
      </c>
      <c r="F15">
        <v>2782.08</v>
      </c>
      <c r="G15">
        <v>3952.51</v>
      </c>
    </row>
    <row r="16" spans="2:7" x14ac:dyDescent="0.2">
      <c r="B16" s="26" t="s">
        <v>57</v>
      </c>
      <c r="C16" s="27">
        <v>2.9962800000000001</v>
      </c>
      <c r="D16" t="s">
        <v>58</v>
      </c>
      <c r="E16" t="s">
        <v>13</v>
      </c>
      <c r="F16">
        <v>2996.28</v>
      </c>
      <c r="G16">
        <v>4582.55</v>
      </c>
    </row>
    <row r="41" spans="10:10" x14ac:dyDescent="0.2">
      <c r="J41" s="31" t="s">
        <v>100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F20"/>
  <sheetViews>
    <sheetView workbookViewId="0">
      <selection activeCell="D3" sqref="D3"/>
    </sheetView>
  </sheetViews>
  <sheetFormatPr defaultColWidth="9.140625" defaultRowHeight="12.75" x14ac:dyDescent="0.2"/>
  <cols>
    <col min="1" max="1" width="9.140625" style="11"/>
    <col min="2" max="2" width="7.28515625" style="11" customWidth="1"/>
    <col min="3" max="3" width="12.42578125" style="11" customWidth="1"/>
    <col min="4" max="4" width="30.5703125" style="11" customWidth="1"/>
    <col min="5" max="5" width="22" style="11" customWidth="1"/>
    <col min="6" max="6" width="18.140625" style="11" customWidth="1"/>
    <col min="7" max="7" width="20.28515625" style="11" customWidth="1"/>
    <col min="8" max="8" width="4.42578125" style="11" customWidth="1"/>
    <col min="9" max="10" width="9.140625" style="11"/>
    <col min="11" max="12" width="0" style="11" hidden="1" customWidth="1"/>
    <col min="13" max="16384" width="9.140625" style="11"/>
  </cols>
  <sheetData>
    <row r="4" spans="2:6" x14ac:dyDescent="0.2">
      <c r="B4" s="10" t="s">
        <v>27</v>
      </c>
    </row>
    <row r="5" spans="2:6" x14ac:dyDescent="0.2">
      <c r="B5" s="10" t="s">
        <v>103</v>
      </c>
    </row>
    <row r="7" spans="2:6" s="14" customFormat="1" ht="14.25" x14ac:dyDescent="0.2">
      <c r="B7" s="12" t="s">
        <v>17</v>
      </c>
      <c r="C7" s="12" t="s">
        <v>18</v>
      </c>
      <c r="D7" s="13" t="s">
        <v>19</v>
      </c>
      <c r="E7" s="12" t="s">
        <v>37</v>
      </c>
      <c r="F7" s="12" t="s">
        <v>64</v>
      </c>
    </row>
    <row r="8" spans="2:6" x14ac:dyDescent="0.2">
      <c r="B8" s="15">
        <v>1</v>
      </c>
      <c r="C8" s="11">
        <v>1980</v>
      </c>
      <c r="D8" s="11" t="s">
        <v>59</v>
      </c>
      <c r="E8" s="28" t="s">
        <v>65</v>
      </c>
      <c r="F8" s="11">
        <v>34.4</v>
      </c>
    </row>
    <row r="9" spans="2:6" x14ac:dyDescent="0.2">
      <c r="B9" s="15">
        <v>2</v>
      </c>
      <c r="C9" s="11">
        <v>1999</v>
      </c>
      <c r="D9" s="11" t="s">
        <v>60</v>
      </c>
      <c r="E9" s="28" t="s">
        <v>66</v>
      </c>
      <c r="F9" s="11">
        <v>28.8</v>
      </c>
    </row>
    <row r="10" spans="2:6" x14ac:dyDescent="0.2">
      <c r="B10" s="15">
        <v>3</v>
      </c>
      <c r="C10" s="11">
        <v>1976</v>
      </c>
      <c r="D10" s="11" t="s">
        <v>59</v>
      </c>
      <c r="E10" s="15" t="s">
        <v>67</v>
      </c>
      <c r="F10" s="11">
        <v>14.6</v>
      </c>
    </row>
    <row r="11" spans="2:6" x14ac:dyDescent="0.2">
      <c r="B11" s="15">
        <v>4</v>
      </c>
      <c r="C11" s="11">
        <v>2012</v>
      </c>
      <c r="D11" s="11" t="s">
        <v>59</v>
      </c>
      <c r="E11" s="28" t="s">
        <v>68</v>
      </c>
      <c r="F11" s="11">
        <v>17.3</v>
      </c>
    </row>
    <row r="12" spans="2:6" x14ac:dyDescent="0.2">
      <c r="B12" s="15">
        <v>5</v>
      </c>
      <c r="C12" s="11">
        <v>1977</v>
      </c>
      <c r="D12" s="11" t="s">
        <v>61</v>
      </c>
      <c r="E12" s="28" t="s">
        <v>69</v>
      </c>
      <c r="F12" s="11">
        <v>6.7</v>
      </c>
    </row>
    <row r="13" spans="2:6" x14ac:dyDescent="0.2">
      <c r="B13" s="15">
        <v>6</v>
      </c>
      <c r="C13" s="11">
        <v>2016</v>
      </c>
      <c r="D13" s="11" t="s">
        <v>59</v>
      </c>
      <c r="E13" s="28" t="s">
        <v>73</v>
      </c>
      <c r="F13" s="11">
        <v>6</v>
      </c>
    </row>
    <row r="14" spans="2:6" x14ac:dyDescent="0.2">
      <c r="B14" s="15">
        <v>7</v>
      </c>
      <c r="C14" s="11">
        <v>1999</v>
      </c>
      <c r="D14" s="11" t="s">
        <v>62</v>
      </c>
      <c r="E14" s="28" t="s">
        <v>70</v>
      </c>
      <c r="F14" s="11">
        <v>4.9000000000000004</v>
      </c>
    </row>
    <row r="15" spans="2:6" x14ac:dyDescent="0.2">
      <c r="B15" s="15">
        <v>8</v>
      </c>
      <c r="C15" s="11">
        <v>1979</v>
      </c>
      <c r="D15" s="11" t="s">
        <v>63</v>
      </c>
      <c r="E15" s="28" t="s">
        <v>74</v>
      </c>
      <c r="F15" s="11">
        <v>4.5999999999999996</v>
      </c>
    </row>
    <row r="16" spans="2:6" x14ac:dyDescent="0.2">
      <c r="B16" s="15">
        <v>9</v>
      </c>
      <c r="C16" s="11">
        <v>2009</v>
      </c>
      <c r="D16" s="11" t="s">
        <v>59</v>
      </c>
      <c r="E16" s="28" t="s">
        <v>71</v>
      </c>
      <c r="F16" s="11">
        <v>4</v>
      </c>
    </row>
    <row r="17" spans="2:6" x14ac:dyDescent="0.2">
      <c r="B17" s="15">
        <v>10</v>
      </c>
      <c r="C17" s="11">
        <v>1997</v>
      </c>
      <c r="D17" s="11" t="s">
        <v>59</v>
      </c>
      <c r="E17" s="28" t="s">
        <v>72</v>
      </c>
      <c r="F17" s="11">
        <v>3</v>
      </c>
    </row>
    <row r="18" spans="2:6" x14ac:dyDescent="0.2">
      <c r="B18" s="15"/>
      <c r="E18" s="28"/>
    </row>
    <row r="20" spans="2:6" x14ac:dyDescent="0.2">
      <c r="B20" s="29" t="s">
        <v>75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1"/>
  <sheetViews>
    <sheetView workbookViewId="0">
      <selection activeCell="D3" sqref="D3"/>
    </sheetView>
  </sheetViews>
  <sheetFormatPr defaultRowHeight="12.75" x14ac:dyDescent="0.2"/>
  <cols>
    <col min="1" max="1" width="30.42578125" customWidth="1"/>
    <col min="13" max="13" width="7.140625" customWidth="1"/>
    <col min="14" max="14" width="9.140625" customWidth="1"/>
    <col min="15" max="19" width="9.140625" hidden="1" customWidth="1"/>
    <col min="20" max="20" width="9.140625" customWidth="1"/>
  </cols>
  <sheetData>
    <row r="1" spans="1:16" x14ac:dyDescent="0.2">
      <c r="A1" s="16" t="s">
        <v>21</v>
      </c>
    </row>
    <row r="2" spans="1:16" ht="21" x14ac:dyDescent="0.2">
      <c r="A2" s="24" t="s">
        <v>105</v>
      </c>
      <c r="D2" t="s">
        <v>4</v>
      </c>
      <c r="O2" t="s">
        <v>76</v>
      </c>
      <c r="P2" t="s">
        <v>77</v>
      </c>
    </row>
    <row r="3" spans="1:16" x14ac:dyDescent="0.2">
      <c r="C3" t="s">
        <v>78</v>
      </c>
      <c r="D3" s="22">
        <f>SUM(P3:P12)/1000000</f>
        <v>2.480982</v>
      </c>
      <c r="O3">
        <v>1978</v>
      </c>
      <c r="P3">
        <v>147719</v>
      </c>
    </row>
    <row r="4" spans="1:16" x14ac:dyDescent="0.2">
      <c r="C4" t="s">
        <v>79</v>
      </c>
      <c r="D4" s="22">
        <f>SUM(P13:P22)/1000000</f>
        <v>5.6577729999999997</v>
      </c>
      <c r="O4">
        <v>1979</v>
      </c>
      <c r="P4">
        <v>483281</v>
      </c>
    </row>
    <row r="5" spans="1:16" x14ac:dyDescent="0.2">
      <c r="C5" t="s">
        <v>80</v>
      </c>
      <c r="D5" s="22">
        <f>SUM(P23:P32)/1000000</f>
        <v>25.641760000000001</v>
      </c>
      <c r="O5">
        <v>1980</v>
      </c>
      <c r="P5">
        <v>230414</v>
      </c>
    </row>
    <row r="6" spans="1:16" x14ac:dyDescent="0.2">
      <c r="C6" t="s">
        <v>81</v>
      </c>
      <c r="D6" s="22">
        <f>SUM(P33:P41)/1000000</f>
        <v>21.519745620999998</v>
      </c>
      <c r="E6" s="22">
        <f>D10</f>
        <v>0</v>
      </c>
      <c r="O6">
        <v>1981</v>
      </c>
      <c r="P6">
        <v>127118</v>
      </c>
    </row>
    <row r="7" spans="1:16" x14ac:dyDescent="0.2">
      <c r="O7">
        <v>1982</v>
      </c>
      <c r="P7">
        <v>198296</v>
      </c>
    </row>
    <row r="8" spans="1:16" x14ac:dyDescent="0.2">
      <c r="O8">
        <v>1983</v>
      </c>
      <c r="P8">
        <v>439455</v>
      </c>
    </row>
    <row r="9" spans="1:16" x14ac:dyDescent="0.2">
      <c r="O9">
        <v>1984</v>
      </c>
      <c r="P9">
        <v>254643</v>
      </c>
    </row>
    <row r="10" spans="1:16" x14ac:dyDescent="0.2">
      <c r="B10" t="s">
        <v>98</v>
      </c>
      <c r="C10">
        <v>2016</v>
      </c>
      <c r="D10" s="22"/>
      <c r="O10">
        <v>1985</v>
      </c>
      <c r="P10">
        <v>368239</v>
      </c>
    </row>
    <row r="11" spans="1:16" x14ac:dyDescent="0.2">
      <c r="O11">
        <v>1986</v>
      </c>
      <c r="P11">
        <v>126385</v>
      </c>
    </row>
    <row r="12" spans="1:16" x14ac:dyDescent="0.2">
      <c r="O12">
        <v>1987</v>
      </c>
      <c r="P12">
        <v>105432</v>
      </c>
    </row>
    <row r="13" spans="1:16" x14ac:dyDescent="0.2">
      <c r="O13">
        <v>1988</v>
      </c>
      <c r="P13">
        <v>51023</v>
      </c>
    </row>
    <row r="14" spans="1:16" x14ac:dyDescent="0.2">
      <c r="O14">
        <v>1989</v>
      </c>
      <c r="P14">
        <v>661658</v>
      </c>
    </row>
    <row r="15" spans="1:16" x14ac:dyDescent="0.2">
      <c r="O15">
        <v>1990</v>
      </c>
      <c r="P15">
        <v>167897</v>
      </c>
    </row>
    <row r="16" spans="1:16" x14ac:dyDescent="0.2">
      <c r="O16">
        <v>1991</v>
      </c>
      <c r="P16">
        <v>353682</v>
      </c>
    </row>
    <row r="17" spans="2:19" x14ac:dyDescent="0.2">
      <c r="O17">
        <v>1992</v>
      </c>
      <c r="P17">
        <v>710225</v>
      </c>
    </row>
    <row r="18" spans="2:19" x14ac:dyDescent="0.2">
      <c r="O18">
        <v>1993</v>
      </c>
      <c r="P18">
        <v>659059</v>
      </c>
    </row>
    <row r="19" spans="2:19" x14ac:dyDescent="0.2">
      <c r="O19">
        <v>1994</v>
      </c>
      <c r="P19">
        <v>411075</v>
      </c>
    </row>
    <row r="20" spans="2:19" x14ac:dyDescent="0.2">
      <c r="O20">
        <v>1995</v>
      </c>
      <c r="P20">
        <v>1295578</v>
      </c>
      <c r="S20" s="30">
        <v>452569.54700000002</v>
      </c>
    </row>
    <row r="21" spans="2:19" x14ac:dyDescent="0.2">
      <c r="O21">
        <v>1996</v>
      </c>
      <c r="P21">
        <v>828039</v>
      </c>
      <c r="S21" s="30">
        <v>2101507.4470000002</v>
      </c>
    </row>
    <row r="22" spans="2:19" x14ac:dyDescent="0.2">
      <c r="O22">
        <v>1997</v>
      </c>
      <c r="P22">
        <v>519537</v>
      </c>
      <c r="S22" s="30">
        <v>294575.37900000002</v>
      </c>
    </row>
    <row r="23" spans="2:19" x14ac:dyDescent="0.2">
      <c r="B23" t="s">
        <v>98</v>
      </c>
      <c r="C23" t="s">
        <v>99</v>
      </c>
      <c r="O23">
        <v>1998</v>
      </c>
      <c r="P23">
        <v>886352</v>
      </c>
      <c r="S23" s="30">
        <v>276084.24800000002</v>
      </c>
    </row>
    <row r="24" spans="2:19" x14ac:dyDescent="0.2">
      <c r="O24">
        <v>1999</v>
      </c>
      <c r="P24">
        <v>754955</v>
      </c>
    </row>
    <row r="25" spans="2:19" x14ac:dyDescent="0.2">
      <c r="O25">
        <v>2000</v>
      </c>
      <c r="P25">
        <v>251721</v>
      </c>
    </row>
    <row r="26" spans="2:19" x14ac:dyDescent="0.2">
      <c r="O26">
        <v>2001</v>
      </c>
      <c r="P26">
        <v>1276957</v>
      </c>
    </row>
    <row r="27" spans="2:19" x14ac:dyDescent="0.2">
      <c r="O27">
        <v>2002</v>
      </c>
      <c r="P27">
        <v>433649</v>
      </c>
    </row>
    <row r="28" spans="2:19" x14ac:dyDescent="0.2">
      <c r="O28">
        <v>2003</v>
      </c>
      <c r="P28">
        <v>780776</v>
      </c>
    </row>
    <row r="29" spans="2:19" x14ac:dyDescent="0.2">
      <c r="O29">
        <v>2004</v>
      </c>
      <c r="P29">
        <v>2232421</v>
      </c>
    </row>
    <row r="30" spans="2:19" x14ac:dyDescent="0.2">
      <c r="O30">
        <v>2005</v>
      </c>
      <c r="P30">
        <v>17770118</v>
      </c>
    </row>
    <row r="31" spans="2:19" x14ac:dyDescent="0.2">
      <c r="O31">
        <v>2006</v>
      </c>
      <c r="P31">
        <v>640797</v>
      </c>
    </row>
    <row r="32" spans="2:19" x14ac:dyDescent="0.2">
      <c r="O32">
        <v>2007</v>
      </c>
      <c r="P32">
        <v>614014</v>
      </c>
    </row>
    <row r="33" spans="15:16" x14ac:dyDescent="0.2">
      <c r="O33">
        <v>2008</v>
      </c>
      <c r="P33">
        <v>3487967</v>
      </c>
    </row>
    <row r="34" spans="15:16" x14ac:dyDescent="0.2">
      <c r="O34">
        <v>2009</v>
      </c>
      <c r="P34">
        <v>779898</v>
      </c>
    </row>
    <row r="35" spans="15:16" x14ac:dyDescent="0.2">
      <c r="O35">
        <v>2010</v>
      </c>
      <c r="P35">
        <v>773575</v>
      </c>
    </row>
    <row r="36" spans="15:16" x14ac:dyDescent="0.2">
      <c r="O36">
        <v>2011</v>
      </c>
      <c r="P36">
        <v>2427274</v>
      </c>
    </row>
    <row r="37" spans="15:16" x14ac:dyDescent="0.2">
      <c r="O37">
        <v>2012</v>
      </c>
      <c r="P37">
        <v>9266395</v>
      </c>
    </row>
    <row r="38" spans="15:16" x14ac:dyDescent="0.2">
      <c r="O38">
        <v>2013</v>
      </c>
      <c r="P38">
        <v>491415</v>
      </c>
    </row>
    <row r="39" spans="15:16" x14ac:dyDescent="0.2">
      <c r="O39">
        <v>2014</v>
      </c>
      <c r="P39">
        <v>376648</v>
      </c>
    </row>
    <row r="40" spans="15:16" x14ac:dyDescent="0.2">
      <c r="O40">
        <v>2015</v>
      </c>
      <c r="P40">
        <v>791837</v>
      </c>
    </row>
    <row r="41" spans="15:16" x14ac:dyDescent="0.2">
      <c r="O41">
        <v>2016</v>
      </c>
      <c r="P41">
        <f>SUM(S20:S23)</f>
        <v>3124736.6210000003</v>
      </c>
    </row>
  </sheetData>
  <pageMargins left="0.7" right="0.7" top="0.75" bottom="0.75" header="0.3" footer="0.3"/>
  <pageSetup orientation="portrait" copies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H24"/>
  <sheetViews>
    <sheetView workbookViewId="0">
      <selection activeCell="D3" sqref="D3"/>
    </sheetView>
  </sheetViews>
  <sheetFormatPr defaultRowHeight="12.75" x14ac:dyDescent="0.2"/>
  <sheetData>
    <row r="4" spans="5:8" x14ac:dyDescent="0.2">
      <c r="H4" t="s">
        <v>83</v>
      </c>
    </row>
    <row r="5" spans="5:8" x14ac:dyDescent="0.2">
      <c r="H5" t="s">
        <v>82</v>
      </c>
    </row>
    <row r="6" spans="5:8" x14ac:dyDescent="0.2">
      <c r="E6" s="25"/>
    </row>
    <row r="24" spans="7:7" x14ac:dyDescent="0.2">
      <c r="G24" s="31" t="s">
        <v>84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15"/>
  <sheetViews>
    <sheetView showGridLines="0" workbookViewId="0">
      <selection activeCell="D3" sqref="D3"/>
    </sheetView>
  </sheetViews>
  <sheetFormatPr defaultRowHeight="12.75" x14ac:dyDescent="0.2"/>
  <cols>
    <col min="4" max="4" width="12" customWidth="1"/>
    <col min="6" max="6" width="32.85546875" customWidth="1"/>
    <col min="7" max="7" width="21.42578125" customWidth="1"/>
    <col min="8" max="8" width="20" customWidth="1"/>
  </cols>
  <sheetData>
    <row r="1" spans="3:8" x14ac:dyDescent="0.2">
      <c r="D1" t="s">
        <v>97</v>
      </c>
    </row>
    <row r="2" spans="3:8" x14ac:dyDescent="0.2">
      <c r="D2" t="s">
        <v>106</v>
      </c>
    </row>
    <row r="5" spans="3:8" ht="42.75" x14ac:dyDescent="0.2">
      <c r="C5" s="32"/>
      <c r="D5" s="32" t="s">
        <v>85</v>
      </c>
      <c r="E5" s="32" t="s">
        <v>17</v>
      </c>
      <c r="F5" s="32" t="s">
        <v>19</v>
      </c>
      <c r="G5" s="32" t="s">
        <v>104</v>
      </c>
      <c r="H5" s="32" t="s">
        <v>86</v>
      </c>
    </row>
    <row r="6" spans="3:8" x14ac:dyDescent="0.2">
      <c r="C6">
        <v>1</v>
      </c>
      <c r="D6" s="33" t="s">
        <v>107</v>
      </c>
      <c r="E6" s="33">
        <v>2005</v>
      </c>
      <c r="F6" s="33" t="s">
        <v>87</v>
      </c>
      <c r="G6" s="34">
        <v>140.43614686381696</v>
      </c>
      <c r="H6" s="35">
        <v>0.16651092337755102</v>
      </c>
    </row>
    <row r="7" spans="3:8" x14ac:dyDescent="0.2">
      <c r="C7">
        <v>2</v>
      </c>
      <c r="D7" s="33" t="s">
        <v>107</v>
      </c>
      <c r="E7" s="33">
        <v>2012</v>
      </c>
      <c r="F7" s="33" t="s">
        <v>88</v>
      </c>
      <c r="G7" s="36">
        <v>69.997642534289085</v>
      </c>
      <c r="H7" s="37">
        <v>0.16571381224625073</v>
      </c>
    </row>
    <row r="8" spans="3:8" x14ac:dyDescent="0.2">
      <c r="C8">
        <v>3</v>
      </c>
      <c r="D8" s="33" t="s">
        <v>108</v>
      </c>
      <c r="E8" s="33">
        <v>1993</v>
      </c>
      <c r="F8" s="33" t="s">
        <v>89</v>
      </c>
      <c r="G8" s="34">
        <v>57.240539819354261</v>
      </c>
      <c r="H8" s="35">
        <v>1.2991405476190477E-2</v>
      </c>
    </row>
    <row r="9" spans="3:8" x14ac:dyDescent="0.2">
      <c r="C9">
        <v>4</v>
      </c>
      <c r="D9" s="33" t="s">
        <v>107</v>
      </c>
      <c r="E9" s="33">
        <v>2008</v>
      </c>
      <c r="F9" s="33" t="s">
        <v>90</v>
      </c>
      <c r="G9" s="34">
        <v>15.300172449641035</v>
      </c>
      <c r="H9" s="35">
        <v>0.22473671483333332</v>
      </c>
    </row>
    <row r="10" spans="3:8" x14ac:dyDescent="0.2">
      <c r="C10">
        <v>5</v>
      </c>
      <c r="D10" s="33" t="s">
        <v>108</v>
      </c>
      <c r="E10" s="33">
        <v>2001</v>
      </c>
      <c r="F10" s="33" t="s">
        <v>91</v>
      </c>
      <c r="G10" s="34">
        <v>15.01548798156354</v>
      </c>
      <c r="H10" s="35">
        <v>0.1300003934117647</v>
      </c>
    </row>
    <row r="11" spans="3:8" x14ac:dyDescent="0.2">
      <c r="C11">
        <v>6</v>
      </c>
      <c r="D11" s="33" t="s">
        <v>108</v>
      </c>
      <c r="E11" s="33">
        <v>2008</v>
      </c>
      <c r="F11" s="33" t="s">
        <v>92</v>
      </c>
      <c r="G11" s="34">
        <v>12.750143708034196</v>
      </c>
      <c r="H11" s="35">
        <v>1.44684258E-2</v>
      </c>
    </row>
    <row r="12" spans="3:8" x14ac:dyDescent="0.2">
      <c r="C12">
        <v>7</v>
      </c>
      <c r="D12" s="33" t="s">
        <v>107</v>
      </c>
      <c r="E12" s="33">
        <v>2004</v>
      </c>
      <c r="F12" s="33" t="s">
        <v>93</v>
      </c>
      <c r="G12" s="34">
        <v>11.428500028828037</v>
      </c>
      <c r="H12" s="35">
        <v>0.21564089940938574</v>
      </c>
    </row>
    <row r="13" spans="3:8" x14ac:dyDescent="0.2">
      <c r="C13">
        <v>8</v>
      </c>
      <c r="D13" s="33" t="s">
        <v>108</v>
      </c>
      <c r="E13" s="33">
        <v>2016</v>
      </c>
      <c r="F13" s="33" t="s">
        <v>94</v>
      </c>
      <c r="G13" s="34">
        <v>10</v>
      </c>
      <c r="H13" s="35">
        <v>0.2101507447</v>
      </c>
    </row>
    <row r="14" spans="3:8" x14ac:dyDescent="0.2">
      <c r="C14">
        <v>9</v>
      </c>
      <c r="D14" s="33" t="s">
        <v>108</v>
      </c>
      <c r="E14" s="33">
        <v>1997</v>
      </c>
      <c r="F14" s="33" t="s">
        <v>95</v>
      </c>
      <c r="G14" s="34">
        <v>8.0583257978579876</v>
      </c>
      <c r="H14" s="37">
        <v>4.3270555135135134E-2</v>
      </c>
    </row>
    <row r="15" spans="3:8" x14ac:dyDescent="0.2">
      <c r="C15">
        <v>10</v>
      </c>
      <c r="D15" s="33" t="s">
        <v>108</v>
      </c>
      <c r="E15" s="33">
        <v>1996</v>
      </c>
      <c r="F15" s="33" t="s">
        <v>96</v>
      </c>
      <c r="G15" s="34">
        <v>6.9444360834361731</v>
      </c>
      <c r="H15" s="35">
        <v>1.3233253E-2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6b3294d-d0ac-402f-8738-58b01d6ec124">CCC@e26d958f-e2a1-4888-b01f-79ca340d16d0</_dlc_DocId>
    <TaxCatchAll xmlns="d6b3294d-d0ac-402f-8738-58b01d6ec124">
      <Value>83</Value>
      <Value>26</Value>
      <Value>4</Value>
      <Value>2</Value>
      <Value>1</Value>
    </TaxCatchAll>
    <_dlc_DocIdUrl xmlns="d6b3294d-d0ac-402f-8738-58b01d6ec124">
      <Url>https://shp.swissre.com/teams/erc/_layouts/15/DocIdRedir.aspx?ID=CCC%40e26d958f-e2a1-4888-b01f-79ca340d16d0</Url>
      <Description>CCC@e26d958f-e2a1-4888-b01f-79ca340d16d0</Description>
    </_dlc_DocIdUrl>
    <pd051af8d29f4c0e91469d6c773230a6 xmlns="48a815f4-3858-4620-8a98-10ba965b75d7">
      <Terms xmlns="http://schemas.microsoft.com/office/infopath/2007/PartnerControls">
        <TermInfo xmlns="http://schemas.microsoft.com/office/infopath/2007/PartnerControls">
          <TermName xmlns="http://schemas.microsoft.com/office/infopath/2007/PartnerControls">Cat sigma</TermName>
          <TermId xmlns="http://schemas.microsoft.com/office/infopath/2007/PartnerControls">36f1604e-60d1-4a6b-80c6-670785fdf23f</TermId>
        </TermInfo>
      </Terms>
    </pd051af8d29f4c0e91469d6c773230a6>
    <SRAMCalendarYear_0 xmlns="d6b3294d-d0ac-402f-8738-58b01d6ec124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2017</TermName>
          <TermId xmlns="http://schemas.microsoft.com/office/infopath/2007/PartnerControls">1230a9c8-d5a7-4396-a12e-cf281ff83f17</TermId>
        </TermInfo>
      </Terms>
    </SRAMCalendarYear_0>
    <o1b2fc292e8c43df83a409118868d05a xmlns="48a815f4-3858-4620-8a98-10ba965b75d7">
      <Terms xmlns="http://schemas.microsoft.com/office/infopath/2007/PartnerControls"/>
    </o1b2fc292e8c43df83a409118868d05a>
    <Type_x0020_of_x0020_file xmlns="48a815f4-3858-4620-8a98-10ba965b75d7">Tables &amp; figures</Type_x0020_of_x0020_file>
    <Publication_x0020_date xmlns="48a815f4-3858-4620-8a98-10ba965b75d7" xsi:nil="true"/>
    <Region xmlns="48a815f4-3858-4620-8a98-10ba965b75d7" xsi:nil="true"/>
    <l5252960f50744f1b6750a5cb24f1959 xmlns="48a815f4-3858-4620-8a98-10ba965b75d7">
      <Terms xmlns="http://schemas.microsoft.com/office/infopath/2007/PartnerControls"/>
    </l5252960f50744f1b6750a5cb24f1959>
    <Number xmlns="48a815f4-3858-4620-8a98-10ba965b75d7">1</Number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sigma" ma:contentTypeID="0x010100C47877D1DBBD764D83A50F59CB29A69E003FAA29D1EB2EC14FB4A39D0F1B0A9EA1" ma:contentTypeVersion="15" ma:contentTypeDescription="Word document for sigma" ma:contentTypeScope="" ma:versionID="4b2c98a5a2fb90051bbd4990e58c2eb9">
  <xsd:schema xmlns:xsd="http://www.w3.org/2001/XMLSchema" xmlns:xs="http://www.w3.org/2001/XMLSchema" xmlns:p="http://schemas.microsoft.com/office/2006/metadata/properties" xmlns:ns2="d6b3294d-d0ac-402f-8738-58b01d6ec124" xmlns:ns3="48a815f4-3858-4620-8a98-10ba965b75d7" targetNamespace="http://schemas.microsoft.com/office/2006/metadata/properties" ma:root="true" ma:fieldsID="11655bae5fcd07194096394e36debba1" ns2:_="" ns3:_="">
    <xsd:import namespace="d6b3294d-d0ac-402f-8738-58b01d6ec124"/>
    <xsd:import namespace="48a815f4-3858-4620-8a98-10ba965b75d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Type_x0020_of_x0020_file"/>
                <xsd:element ref="ns2:TaxCatchAll" minOccurs="0"/>
                <xsd:element ref="ns2:TaxCatchAllLabel" minOccurs="0"/>
                <xsd:element ref="ns3:l5252960f50744f1b6750a5cb24f1959" minOccurs="0"/>
                <xsd:element ref="ns3:Region" minOccurs="0"/>
                <xsd:element ref="ns3:o1b2fc292e8c43df83a409118868d05a" minOccurs="0"/>
                <xsd:element ref="ns3:pd051af8d29f4c0e91469d6c773230a6" minOccurs="0"/>
                <xsd:element ref="ns3:Publication_x0020_date" minOccurs="0"/>
                <xsd:element ref="ns2:SRAMCalendarYear_0" minOccurs="0"/>
                <xsd:element ref="ns3:Numb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b3294d-d0ac-402f-8738-58b01d6ec124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2" nillable="true" ma:displayName="Taxonomy Catch All Column" ma:hidden="true" ma:list="{c0f30b16-4802-487f-830d-5da760bb0c93}" ma:internalName="TaxCatchAll" ma:showField="CatchAllData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3" nillable="true" ma:displayName="Taxonomy Catch All Column1" ma:hidden="true" ma:list="{c0f30b16-4802-487f-830d-5da760bb0c93}" ma:internalName="TaxCatchAllLabel" ma:readOnly="true" ma:showField="CatchAllDataLabel" ma:web="48a815f4-3858-4620-8a98-10ba965b75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RAMCalendarYear_0" ma:index="23" nillable="true" ma:taxonomy="true" ma:internalName="SRAMCalendarYear_0" ma:taxonomyFieldName="SRAMCalendarYear" ma:displayName="Calendar Year" ma:indexed="true" ma:default="" ma:fieldId="{c8367f4c-2822-4e9d-bc45-d090842fbedc}" ma:sspId="9226726e-5b69-4776-8c72-b34c3fea79d5" ma:termSetId="a37ddf6b-8011-4695-9e11-85ffe2fd0b6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a815f4-3858-4620-8a98-10ba965b75d7" elementFormDefault="qualified">
    <xsd:import namespace="http://schemas.microsoft.com/office/2006/documentManagement/types"/>
    <xsd:import namespace="http://schemas.microsoft.com/office/infopath/2007/PartnerControls"/>
    <xsd:element name="Type_x0020_of_x0020_file" ma:index="11" ma:displayName="Type of file" ma:format="Dropdown" ma:indexed="true" ma:internalName="Type_x0020_of_x0020_file">
      <xsd:simpleType>
        <xsd:union memberTypes="dms:Text">
          <xsd:simpleType>
            <xsd:restriction base="dms:Choice">
              <xsd:enumeration value="Data"/>
              <xsd:enumeration value="Data &amp; forecasts"/>
              <xsd:enumeration value="Data &amp; forecast check"/>
              <xsd:enumeration value="Data &amp; forecast documentation"/>
              <xsd:enumeration value="Draft"/>
              <xsd:enumeration value="EB/Cover letter"/>
              <xsd:enumeration value="Infographic"/>
              <xsd:enumeration value="Internet files"/>
              <xsd:enumeration value="Media coverage"/>
              <xsd:enumeration value="News releases"/>
              <xsd:enumeration value="Outline"/>
              <xsd:enumeration value="Planning &amp; admin"/>
              <xsd:enumeration value="Podcast"/>
              <xsd:enumeration value="Presentation"/>
              <xsd:enumeration value="Requests"/>
              <xsd:enumeration value="Reference"/>
              <xsd:enumeration value="Research"/>
              <xsd:enumeration value="Social media"/>
              <xsd:enumeration value="Tables &amp; figures"/>
              <xsd:enumeration value="Text"/>
              <xsd:enumeration value="Translation"/>
            </xsd:restriction>
          </xsd:simpleType>
        </xsd:union>
      </xsd:simpleType>
    </xsd:element>
    <xsd:element name="l5252960f50744f1b6750a5cb24f1959" ma:index="15" nillable="true" ma:taxonomy="true" ma:internalName="l5252960f50744f1b6750a5cb24f1959" ma:taxonomyFieldName="ER_x0026_C_x0020_topic" ma:displayName="ER&amp;C topic" ma:default="" ma:fieldId="{55252960-f507-44f1-b675-0a5cb24f1959}" ma:taxonomyMulti="true" ma:sspId="9226726e-5b69-4776-8c72-b34c3fea79d5" ma:termSetId="01d8eda2-c9e5-40ce-aa9c-3d5ba2b5bb5a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Region" ma:index="16" nillable="true" ma:displayName="Region" ma:format="Dropdown" ma:indexed="true" ma:internalName="Region">
      <xsd:simpleType>
        <xsd:union memberTypes="dms:Text">
          <xsd:simpleType>
            <xsd:restriction base="dms:Choice">
              <xsd:enumeration value="Africa"/>
              <xsd:enumeration value="Asia-Pacific"/>
              <xsd:enumeration value="Eastern Europe"/>
              <xsd:enumeration value="Latin America"/>
              <xsd:enumeration value="Middle East"/>
              <xsd:enumeration value="North America"/>
              <xsd:enumeration value="Rest of"/>
              <xsd:enumeration value="Western Europe"/>
              <xsd:enumeration value="World"/>
              <xsd:enumeration value="Advanced markets"/>
              <xsd:enumeration value="Emerging markets"/>
            </xsd:restriction>
          </xsd:simpleType>
        </xsd:union>
      </xsd:simpleType>
    </xsd:element>
    <xsd:element name="o1b2fc292e8c43df83a409118868d05a" ma:index="18" nillable="true" ma:taxonomy="true" ma:internalName="o1b2fc292e8c43df83a409118868d05a" ma:taxonomyFieldName="country_x0020_and_x0020_regions" ma:displayName="Country" ma:default="" ma:fieldId="{81b2fc29-2e8c-43df-83a4-09118868d05a}" ma:taxonomyMulti="true" ma:sspId="9226726e-5b69-4776-8c72-b34c3fea79d5" ma:termSetId="15384b25-b588-43a2-832d-49780552ebbe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d051af8d29f4c0e91469d6c773230a6" ma:index="20" nillable="true" ma:taxonomy="true" ma:internalName="pd051af8d29f4c0e91469d6c773230a6" ma:taxonomyFieldName="Project_n" ma:displayName="Project" ma:indexed="true" ma:default="" ma:fieldId="{9d051af8-d29f-4c0e-9146-9d6c773230a6}" ma:sspId="9226726e-5b69-4776-8c72-b34c3fea79d5" ma:termSetId="1b59c3fc-0cee-451f-9822-2efdc12cd3ec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Publication_x0020_date" ma:index="22" nillable="true" ma:displayName="Publication date" ma:format="DateOnly" ma:internalName="Publication_x0020_date">
      <xsd:simpleType>
        <xsd:restriction base="dms:DateTime"/>
      </xsd:simpleType>
    </xsd:element>
    <xsd:element name="Number" ma:index="25" nillable="true" ma:displayName="Sigma Number" ma:decimals="0" ma:description="Sigma No" ma:internalName="Number" ma:percentage="FALSE">
      <xsd:simpleType>
        <xsd:restriction base="dms:Number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F66D7DA-BF1D-40B4-B54F-0A21285E74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855D4A4-BEFF-4131-9E12-BD873D7AFB26}">
  <ds:schemaRefs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purl.org/dc/dcmitype/"/>
    <ds:schemaRef ds:uri="d6b3294d-d0ac-402f-8738-58b01d6ec124"/>
    <ds:schemaRef ds:uri="http://purl.org/dc/elements/1.1/"/>
    <ds:schemaRef ds:uri="http://schemas.openxmlformats.org/package/2006/metadata/core-properties"/>
    <ds:schemaRef ds:uri="48a815f4-3858-4620-8a98-10ba965b75d7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61F3D5BF-FF2F-4F8C-A2CF-635F33D9A341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74C994C-85C0-4645-B53D-84E7F1003D0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b3294d-d0ac-402f-8738-58b01d6ec124"/>
    <ds:schemaRef ds:uri="48a815f4-3858-4620-8a98-10ba965b75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Fig3_Insured_Catastrophe_Losses</vt:lpstr>
      <vt:lpstr>Fig4_Insured vs Uninsured losse</vt:lpstr>
      <vt:lpstr>Fig 5</vt:lpstr>
      <vt:lpstr>Fig 6</vt:lpstr>
      <vt:lpstr>Table 4</vt:lpstr>
      <vt:lpstr>Fig 7</vt:lpstr>
      <vt:lpstr>Fig 8</vt:lpstr>
      <vt:lpstr>Table 5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Lucia Bevere</dc:creator>
  <cp:lastModifiedBy>Christian Hasenkamp</cp:lastModifiedBy>
  <cp:lastPrinted>2016-02-29T14:57:16Z</cp:lastPrinted>
  <dcterms:created xsi:type="dcterms:W3CDTF">1999-02-12T09:13:11Z</dcterms:created>
  <dcterms:modified xsi:type="dcterms:W3CDTF">2018-08-02T09:11:27Z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RGlobalContentCategoryRecord">
    <vt:lpwstr>1;#Not Assigned|318c67c1-b170-4dae-8074-50e96d194e3d</vt:lpwstr>
  </property>
  <property fmtid="{D5CDD505-2E9C-101B-9397-08002B2CF9AE}" pid="3" name="SRGlobalContentCategoryRecord_0">
    <vt:lpwstr>Not Assigned|318c67c1-b170-4dae-8074-50e96d194e3d</vt:lpwstr>
  </property>
  <property fmtid="{D5CDD505-2E9C-101B-9397-08002B2CF9AE}" pid="4" name="ContentTypeId">
    <vt:lpwstr>0x010100C47877D1DBBD764D83A50F59CB29A69E003FAA29D1EB2EC14FB4A39D0F1B0A9EA1</vt:lpwstr>
  </property>
  <property fmtid="{D5CDD505-2E9C-101B-9397-08002B2CF9AE}" pid="5" name="SRGlobalCountry_0">
    <vt:lpwstr>Not Assigned|83fc62bf-0a64-4b05-ab69-4a8bf9950dcb</vt:lpwstr>
  </property>
  <property fmtid="{D5CDD505-2E9C-101B-9397-08002B2CF9AE}" pid="6" name="SRGlobalCountry">
    <vt:lpwstr>2;#Not Assigned|83fc62bf-0a64-4b05-ab69-4a8bf9950dcb</vt:lpwstr>
  </property>
  <property fmtid="{D5CDD505-2E9C-101B-9397-08002B2CF9AE}" pid="7" name="_dlc_DocIdItemGuid">
    <vt:lpwstr>e26d958f-e2a1-4888-b01f-79ca340d16d0</vt:lpwstr>
  </property>
  <property fmtid="{D5CDD505-2E9C-101B-9397-08002B2CF9AE}" pid="8" name="Number">
    <vt:r8>1</vt:r8>
  </property>
  <property fmtid="{D5CDD505-2E9C-101B-9397-08002B2CF9AE}" pid="9" name="_docset_NoMedatataSyncRequired">
    <vt:lpwstr>False</vt:lpwstr>
  </property>
  <property fmtid="{D5CDD505-2E9C-101B-9397-08002B2CF9AE}" pid="10" name="SRAMCalendarYear">
    <vt:lpwstr>26;#2017|1230a9c8-d5a7-4396-a12e-cf281ff83f17</vt:lpwstr>
  </property>
  <property fmtid="{D5CDD505-2E9C-101B-9397-08002B2CF9AE}" pid="11" name="Project_n">
    <vt:lpwstr>83;#Cat sigma|36f1604e-60d1-4a6b-80c6-670785fdf23f</vt:lpwstr>
  </property>
  <property fmtid="{D5CDD505-2E9C-101B-9397-08002B2CF9AE}" pid="12" name="ER&amp;C topic">
    <vt:lpwstr/>
  </property>
  <property fmtid="{D5CDD505-2E9C-101B-9397-08002B2CF9AE}" pid="13" name="country and regions">
    <vt:lpwstr/>
  </property>
  <property fmtid="{D5CDD505-2E9C-101B-9397-08002B2CF9AE}" pid="14" name="Month">
    <vt:lpwstr/>
  </property>
  <property fmtid="{D5CDD505-2E9C-101B-9397-08002B2CF9AE}" pid="15" name="{A44787D4-0540-4523-9961-78E4036D8C6D}">
    <vt:lpwstr>{5445CB64-FFCD-4088-B836-CB3F39D9357D}</vt:lpwstr>
  </property>
  <property fmtid="{D5CDD505-2E9C-101B-9397-08002B2CF9AE}" pid="16" name="SRGlobalInformationClassification_0">
    <vt:lpwstr>Confidential|7807a50b-0a22-46d2-870e-934dc4cb1339</vt:lpwstr>
  </property>
  <property fmtid="{D5CDD505-2E9C-101B-9397-08002B2CF9AE}" pid="17" name="SRGlobalInformationClassification">
    <vt:lpwstr>4;#Confidential|7807a50b-0a22-46d2-870e-934dc4cb1339</vt:lpwstr>
  </property>
  <property fmtid="{D5CDD505-2E9C-101B-9397-08002B2CF9AE}" pid="18" name="ourspace group">
    <vt:lpwstr>, </vt:lpwstr>
  </property>
  <property fmtid="{D5CDD505-2E9C-101B-9397-08002B2CF9AE}" pid="19" name="mea738865d814c51bd3fda5be74c2494">
    <vt:lpwstr/>
  </property>
</Properties>
</file>