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1 2018 downloads\"/>
    </mc:Choice>
  </mc:AlternateContent>
  <bookViews>
    <workbookView xWindow="120" yWindow="120" windowWidth="8415" windowHeight="6960" tabRatio="606"/>
  </bookViews>
  <sheets>
    <sheet name="Fig 4_Ins vs Unins" sheetId="33" r:id="rId1"/>
    <sheet name="Fig4_Insured vs Uninsured losse" sheetId="16" state="hidden" r:id="rId2"/>
    <sheet name="Fig 5" sheetId="30" state="hidden" r:id="rId3"/>
    <sheet name="Fig 6" sheetId="28" state="hidden" r:id="rId4"/>
    <sheet name="Table 4" sheetId="18" state="hidden" r:id="rId5"/>
    <sheet name="Fig 7" sheetId="29" state="hidden" r:id="rId6"/>
    <sheet name="Fig 8" sheetId="38" state="hidden" r:id="rId7"/>
    <sheet name="Table 5" sheetId="40" state="hidden" r:id="rId8"/>
  </sheets>
  <externalReferences>
    <externalReference r:id="rId9"/>
  </externalReferences>
  <definedNames>
    <definedName name="_xlnm.Print_Area" localSheetId="0">'Fig 4_Ins vs Unins'!$A$4:$B$49</definedName>
    <definedName name="Query_from_MS_Access_Database" localSheetId="0">'Fig 4_Ins vs Unins'!$A$5:$A$47</definedName>
    <definedName name="Query_from_MS_Access_Database_1" localSheetId="0">'Fig 4_Ins vs Unins'!$A$5:$A$47</definedName>
  </definedNames>
  <calcPr calcId="152511"/>
</workbook>
</file>

<file path=xl/calcChain.xml><?xml version="1.0" encoding="utf-8"?>
<calcChain xmlns="http://schemas.openxmlformats.org/spreadsheetml/2006/main"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F9" i="16"/>
  <c r="G9" i="16" s="1"/>
  <c r="F47" i="16"/>
  <c r="G47" i="16" s="1"/>
  <c r="F43" i="16"/>
  <c r="G43" i="16" s="1"/>
  <c r="F39" i="16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F38" i="16"/>
  <c r="G38" i="16" s="1"/>
  <c r="F49" i="16"/>
  <c r="G49" i="16" s="1"/>
  <c r="F42" i="16"/>
  <c r="G42" i="16" s="1"/>
  <c r="F30" i="16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46" i="16"/>
  <c r="G30" i="16"/>
  <c r="G39" i="16"/>
  <c r="G23" i="16"/>
  <c r="G7" i="16"/>
  <c r="G17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<sst xmlns="http://schemas.openxmlformats.org/spreadsheetml/2006/main" count="139" uniqueCount="108">
  <si>
    <t>Grand Total</t>
  </si>
  <si>
    <t>Man-made disasters</t>
  </si>
  <si>
    <t>Earthquake/tsunami</t>
  </si>
  <si>
    <t>Weather-related catastrophes</t>
  </si>
  <si>
    <t>Insured losses</t>
  </si>
  <si>
    <t>Uninsured losses</t>
  </si>
  <si>
    <t>US</t>
  </si>
  <si>
    <t>Year</t>
  </si>
  <si>
    <t>Country</t>
  </si>
  <si>
    <t>Event</t>
  </si>
  <si>
    <t>Figure 6</t>
  </si>
  <si>
    <t>Figure 7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</si>
  <si>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</si>
  <si>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</si>
  <si>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</si>
  <si>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</si>
  <si>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Table 4</t>
  </si>
  <si>
    <t>Australia</t>
  </si>
  <si>
    <t>Canada</t>
  </si>
  <si>
    <t>Continent</t>
  </si>
  <si>
    <t>Sum of TotEcoLoss in m USD, inflated</t>
  </si>
  <si>
    <t>Row Labels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</si>
  <si>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</si>
  <si>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</si>
  <si>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</si>
  <si>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</si>
  <si>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</si>
  <si>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</si>
  <si>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</si>
  <si>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</si>
  <si>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</si>
  <si>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</si>
  <si>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</si>
  <si>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</si>
  <si>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</si>
  <si>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</si>
  <si>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</si>
  <si>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</si>
  <si>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</si>
  <si>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</si>
  <si>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</si>
  <si>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</si>
  <si>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</si>
  <si>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</si>
  <si>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</si>
  <si>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</si>
  <si>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</si>
  <si>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</si>
  <si>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</si>
  <si>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</si>
  <si>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</si>
  <si>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Italy</t>
  </si>
  <si>
    <t>Turkey</t>
  </si>
  <si>
    <t>Romania</t>
  </si>
  <si>
    <t>Greece</t>
  </si>
  <si>
    <t>Montenegro</t>
  </si>
  <si>
    <t>Economic Losses</t>
  </si>
  <si>
    <t>Irpinia</t>
  </si>
  <si>
    <t>Izmit</t>
  </si>
  <si>
    <t>Friuli</t>
  </si>
  <si>
    <t>Emilia Romagna (2 events)</t>
  </si>
  <si>
    <t>Vrancea</t>
  </si>
  <si>
    <t>Athens</t>
  </si>
  <si>
    <t>L'Aquila</t>
  </si>
  <si>
    <t>Umbria</t>
  </si>
  <si>
    <t>Central Italy (2 events)</t>
  </si>
  <si>
    <t>Ulcinj</t>
  </si>
  <si>
    <t>Source: Economic Research &amp; Consulting and Cat Perils</t>
  </si>
  <si>
    <t>Calendar Year</t>
  </si>
  <si>
    <t>Loss Dollars Paid (000)</t>
  </si>
  <si>
    <t>1978-1987</t>
  </si>
  <si>
    <t>1988-1997</t>
  </si>
  <si>
    <t>1998-2007</t>
  </si>
  <si>
    <t>2008-2016</t>
  </si>
  <si>
    <t>US flood map</t>
  </si>
  <si>
    <t>Fig 8</t>
  </si>
  <si>
    <t>Source: CatNet</t>
  </si>
  <si>
    <t>Type of flood</t>
  </si>
  <si>
    <t>NFIP losses as % of economic losses from flood damage</t>
  </si>
  <si>
    <t>Hurricane Katrina, storm surge</t>
  </si>
  <si>
    <t>Hurricane Sandy, storm surge</t>
  </si>
  <si>
    <t>Midwest flooding</t>
  </si>
  <si>
    <t>Hurricane Ike, storm surge</t>
  </si>
  <si>
    <t>Tropical storm Allison - inland flood</t>
  </si>
  <si>
    <t>Iowa and Mid-West flood</t>
  </si>
  <si>
    <t>Hurricane Ivan, storm surge</t>
  </si>
  <si>
    <t>Severe storms and flooding in Louisiana</t>
  </si>
  <si>
    <t>Northern Plains, Upper Midwest flood</t>
  </si>
  <si>
    <t>West Coast Flood</t>
  </si>
  <si>
    <t>Table 5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</si>
  <si>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</si>
  <si>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</si>
  <si>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</si>
  <si>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</si>
  <si>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</si>
  <si>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Costliest earthquakes in Europe since 1970 (USD billion), at 2016 prices</t>
  </si>
  <si>
    <t>Economic losses from flood damage</t>
  </si>
  <si>
    <t>Total US insured NFIP losses by decade 1978-2016 (USD billion)</t>
  </si>
  <si>
    <t>Economic losses from US flood events (USD billion) and NFIP losses as a % of economic losses</t>
  </si>
  <si>
    <t>Storm surge</t>
  </si>
  <si>
    <t>Freshwater</t>
  </si>
  <si>
    <t>Figure 4: Insured vs uninsured losses, 1970 – 2017, in USD billion at 2017 prices</t>
  </si>
  <si>
    <t>Source: Swiss Re Institute</t>
  </si>
  <si>
    <t>Economic losses = insured + uninsured losses</t>
  </si>
  <si>
    <t>Updated</t>
  </si>
  <si>
    <t>10-year moving average insured losses</t>
  </si>
  <si>
    <t>10-year moving average economic losses</t>
  </si>
  <si>
    <t xml:space="preserve">Total Economic losses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</si>
</sst>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#,##0_ ;\-#,##0\ "/>
  </numFmts>
  <fonts count="23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b/>
      <sz val="10"/>
      <color indexed="8"/>
      <name val="SwissReSans"/>
      <family val="2"/>
    </font>
    <font>
      <sz val="10"/>
      <color indexed="8"/>
      <name val="SwissReSans"/>
      <family val="2"/>
    </font>
    <font>
      <b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0"/>
      <color indexed="8"/>
      <name val="MS Sans Serif"/>
    </font>
    <font>
      <sz val="10"/>
      <color indexed="8"/>
      <name val="MS Sans Serif"/>
    </font>
    <font>
      <sz val="11"/>
      <color indexed="8"/>
      <name val="Univers"/>
      <family val="2"/>
    </font>
    <font>
      <b/>
      <sz val="11"/>
      <color theme="1"/>
      <name val="SwissReSans"/>
      <family val="2"/>
    </font>
    <font>
      <sz val="8"/>
      <color rgb="FF0493D9"/>
      <name val="SwissReSans Light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7" fillId="0" borderId="0" applyFont="0" applyFill="0" applyBorder="0" applyAlignment="0" applyProtection="0"/>
    <xf numFmtId="0" fontId="1" fillId="0" borderId="0"/>
    <xf numFmtId="0" fontId="22" fillId="0" borderId="0"/>
    <xf numFmtId="9" fontId="22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 readingOrder="1"/>
    </xf>
    <xf numFmtId="0" fontId="4" fillId="0" borderId="0" xfId="0" applyFont="1"/>
    <xf numFmtId="0" fontId="4" fillId="0" borderId="0" xfId="0" applyFont="1" applyAlignment="1">
      <alignment horizontal="left"/>
    </xf>
    <xf numFmtId="3" fontId="5" fillId="0" borderId="0" xfId="0" applyNumberFormat="1" applyFont="1"/>
    <xf numFmtId="3" fontId="4" fillId="0" borderId="0" xfId="0" applyNumberFormat="1" applyFont="1"/>
    <xf numFmtId="0" fontId="6" fillId="2" borderId="0" xfId="0" applyFont="1" applyFill="1"/>
    <xf numFmtId="0" fontId="7" fillId="2" borderId="0" xfId="0" applyFont="1" applyFill="1"/>
    <xf numFmtId="0" fontId="8" fillId="4" borderId="1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2" fillId="0" borderId="0" xfId="0" applyFont="1"/>
    <xf numFmtId="0" fontId="13" fillId="0" borderId="0" xfId="0" applyFont="1" applyAlignment="1">
      <alignment horizontal="left" vertical="center" indent="15"/>
    </xf>
    <xf numFmtId="1" fontId="0" fillId="0" borderId="0" xfId="0" applyNumberFormat="1"/>
    <xf numFmtId="0" fontId="16" fillId="0" borderId="0" xfId="0" applyFont="1"/>
    <xf numFmtId="0" fontId="10" fillId="0" borderId="0" xfId="0" applyFont="1" applyAlignment="1">
      <alignment horizontal="left" vertical="center" wrapText="1" indent="3"/>
    </xf>
    <xf numFmtId="0" fontId="18" fillId="0" borderId="0" xfId="0" applyFont="1"/>
    <xf numFmtId="0" fontId="18" fillId="0" borderId="0" xfId="0" applyFont="1" applyAlignment="1">
      <alignment horizontal="left"/>
    </xf>
    <xf numFmtId="3" fontId="18" fillId="0" borderId="0" xfId="0" applyNumberFormat="1" applyFont="1"/>
    <xf numFmtId="10" fontId="2" fillId="0" borderId="0" xfId="0" applyNumberFormat="1" applyFont="1"/>
    <xf numFmtId="10" fontId="2" fillId="0" borderId="0" xfId="1" applyNumberFormat="1" applyFont="1"/>
    <xf numFmtId="0" fontId="20" fillId="0" borderId="0" xfId="0" applyFont="1" applyAlignment="1">
      <alignment horizontal="left" vertical="center" wrapText="1" indent="3"/>
    </xf>
    <xf numFmtId="0" fontId="0" fillId="3" borderId="0" xfId="0" applyFill="1"/>
    <xf numFmtId="165" fontId="0" fillId="3" borderId="0" xfId="0" applyNumberFormat="1" applyFill="1"/>
    <xf numFmtId="165" fontId="7" fillId="2" borderId="0" xfId="0" applyNumberFormat="1" applyFont="1" applyFill="1" applyAlignment="1">
      <alignment horizontal="left"/>
    </xf>
    <xf numFmtId="0" fontId="15" fillId="0" borderId="0" xfId="0" applyFont="1"/>
    <xf numFmtId="0" fontId="21" fillId="0" borderId="0" xfId="0" applyFont="1"/>
    <xf numFmtId="0" fontId="14" fillId="0" borderId="0" xfId="0" applyFont="1" applyAlignment="1">
      <alignment horizontal="left" vertical="center" indent="15"/>
    </xf>
    <xf numFmtId="0" fontId="19" fillId="0" borderId="2" xfId="0" applyFont="1" applyBorder="1" applyAlignment="1">
      <alignment wrapText="1"/>
    </xf>
    <xf numFmtId="0" fontId="0" fillId="0" borderId="0" xfId="0" applyFill="1"/>
    <xf numFmtId="166" fontId="0" fillId="0" borderId="0" xfId="0" applyNumberFormat="1"/>
    <xf numFmtId="9" fontId="0" fillId="0" borderId="0" xfId="0" applyNumberFormat="1"/>
    <xf numFmtId="166" fontId="0" fillId="0" borderId="0" xfId="0" applyNumberFormat="1" applyFill="1"/>
    <xf numFmtId="9" fontId="0" fillId="0" borderId="0" xfId="0" applyNumberFormat="1" applyFill="1"/>
    <xf numFmtId="2" fontId="2" fillId="0" borderId="0" xfId="0" applyNumberFormat="1" applyFont="1"/>
  </cellXfs>
  <cellStyles count="5">
    <cellStyle name="Normal" xfId="0" builtinId="0"/>
    <cellStyle name="Normal 2" xfId="2"/>
    <cellStyle name="Normal 3" xfId="3"/>
    <cellStyle name="Percent" xfId="1" builtinId="5"/>
    <cellStyle name="Percent 2" xfId="4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656342458915037E-2"/>
          <c:y val="7.6120076607973611E-2"/>
          <c:w val="0.90275920739161741"/>
          <c:h val="0.76541478394853313"/>
        </c:manualLayout>
      </c:layout>
      <c:barChart>
        <c:barDir val="col"/>
        <c:grouping val="stacked"/>
        <c:varyColors val="0"/>
        <c:ser>
          <c:idx val="2"/>
          <c:order val="0"/>
          <c:tx>
            <c:v>Insured losses</c:v>
          </c:tx>
          <c:spPr>
            <a:solidFill>
              <a:schemeClr val="accent3">
                <a:lumMod val="75000"/>
              </a:schemeClr>
            </a:solidFill>
            <a:ln w="12700">
              <a:noFill/>
              <a:prstDash val="solid"/>
            </a:ln>
          </c:spPr>
          <c:invertIfNegative val="0"/>
          <c:cat>
            <c:numRef>
              <c:f>'Fig 4_Ins vs Unins'!$A$6:$A$53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'Fig 4_Ins vs Unins'!$C$6:$C$53</c:f>
              <c:numCache>
                <c:formatCode>General</c:formatCode>
                <c:ptCount val="48"/>
                <c:pt idx="0">
                  <c:v>5807.0075429999997</c:v>
                </c:pt>
                <c:pt idx="1">
                  <c:v>2927.0362439999999</c:v>
                </c:pt>
                <c:pt idx="2">
                  <c:v>5483.7907160000013</c:v>
                </c:pt>
                <c:pt idx="3">
                  <c:v>7038.9314610000001</c:v>
                </c:pt>
                <c:pt idx="4">
                  <c:v>8495.1503009999997</c:v>
                </c:pt>
                <c:pt idx="5">
                  <c:v>5979.9725090000011</c:v>
                </c:pt>
                <c:pt idx="6">
                  <c:v>7737.2827980000002</c:v>
                </c:pt>
                <c:pt idx="7">
                  <c:v>6267.0018469999986</c:v>
                </c:pt>
                <c:pt idx="8">
                  <c:v>6989.625355000001</c:v>
                </c:pt>
                <c:pt idx="9">
                  <c:v>13818.646350999999</c:v>
                </c:pt>
                <c:pt idx="10">
                  <c:v>8448.8758890000008</c:v>
                </c:pt>
                <c:pt idx="11">
                  <c:v>5027.2282919999998</c:v>
                </c:pt>
                <c:pt idx="12">
                  <c:v>10505.424242000001</c:v>
                </c:pt>
                <c:pt idx="13">
                  <c:v>12936.217235</c:v>
                </c:pt>
                <c:pt idx="14">
                  <c:v>8580.2203820000013</c:v>
                </c:pt>
                <c:pt idx="15">
                  <c:v>12295.639548000001</c:v>
                </c:pt>
                <c:pt idx="16">
                  <c:v>6677.7341269999997</c:v>
                </c:pt>
                <c:pt idx="17">
                  <c:v>18436.057484000001</c:v>
                </c:pt>
                <c:pt idx="18">
                  <c:v>14276.900324000002</c:v>
                </c:pt>
                <c:pt idx="19">
                  <c:v>29143.617423999996</c:v>
                </c:pt>
                <c:pt idx="20">
                  <c:v>34371.437106000012</c:v>
                </c:pt>
                <c:pt idx="21">
                  <c:v>29024.251861000001</c:v>
                </c:pt>
                <c:pt idx="22">
                  <c:v>50500.089792000006</c:v>
                </c:pt>
                <c:pt idx="23">
                  <c:v>22391.990096000001</c:v>
                </c:pt>
                <c:pt idx="24">
                  <c:v>43997.269828000004</c:v>
                </c:pt>
                <c:pt idx="25">
                  <c:v>28076.698836</c:v>
                </c:pt>
                <c:pt idx="26">
                  <c:v>22373.374954999999</c:v>
                </c:pt>
                <c:pt idx="27">
                  <c:v>16390.427287000002</c:v>
                </c:pt>
                <c:pt idx="28">
                  <c:v>30120.048848000006</c:v>
                </c:pt>
                <c:pt idx="29">
                  <c:v>50689.117072000008</c:v>
                </c:pt>
                <c:pt idx="30">
                  <c:v>18491.636258000002</c:v>
                </c:pt>
                <c:pt idx="31">
                  <c:v>52094.379659000006</c:v>
                </c:pt>
                <c:pt idx="32">
                  <c:v>23457.603432000004</c:v>
                </c:pt>
                <c:pt idx="33">
                  <c:v>28359.842638999999</c:v>
                </c:pt>
                <c:pt idx="34">
                  <c:v>64362.734706999981</c:v>
                </c:pt>
                <c:pt idx="35">
                  <c:v>136430.03761100004</c:v>
                </c:pt>
                <c:pt idx="36">
                  <c:v>21683.122679000004</c:v>
                </c:pt>
                <c:pt idx="37">
                  <c:v>35547.729928999994</c:v>
                </c:pt>
                <c:pt idx="38">
                  <c:v>59917.088660999994</c:v>
                </c:pt>
                <c:pt idx="39">
                  <c:v>29629.647268999997</c:v>
                </c:pt>
                <c:pt idx="40">
                  <c:v>56443.307971999995</c:v>
                </c:pt>
                <c:pt idx="41">
                  <c:v>138958.20014100004</c:v>
                </c:pt>
                <c:pt idx="42">
                  <c:v>76814.507326999999</c:v>
                </c:pt>
                <c:pt idx="43">
                  <c:v>45815.248470000013</c:v>
                </c:pt>
                <c:pt idx="44">
                  <c:v>37703.921987000002</c:v>
                </c:pt>
                <c:pt idx="45">
                  <c:v>38474.455713999996</c:v>
                </c:pt>
                <c:pt idx="46">
                  <c:v>55934.513025999986</c:v>
                </c:pt>
                <c:pt idx="47">
                  <c:v>144302.70811000004</c:v>
                </c:pt>
              </c:numCache>
            </c:numRef>
          </c:val>
        </c:ser>
        <c:ser>
          <c:idx val="0"/>
          <c:order val="1"/>
          <c:tx>
            <c:strRef>
              <c:f>'Fig 4_Ins vs Unins'!$D$5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</c:spPr>
          <c:invertIfNegative val="0"/>
          <c:cat>
            <c:numRef>
              <c:f>'Fig 4_Ins vs Unins'!$A$6:$A$53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'Fig 4_Ins vs Unins'!$D$6:$D$53</c:f>
              <c:numCache>
                <c:formatCode>#,##0</c:formatCode>
                <c:ptCount val="48"/>
                <c:pt idx="0">
                  <c:v>12207.409255000006</c:v>
                </c:pt>
                <c:pt idx="1">
                  <c:v>6864.1691170000004</c:v>
                </c:pt>
                <c:pt idx="2">
                  <c:v>28740.898168</c:v>
                </c:pt>
                <c:pt idx="3">
                  <c:v>8224.809088</c:v>
                </c:pt>
                <c:pt idx="4">
                  <c:v>13976.072626999989</c:v>
                </c:pt>
                <c:pt idx="5">
                  <c:v>3501.4318349999994</c:v>
                </c:pt>
                <c:pt idx="6">
                  <c:v>63794.601169000001</c:v>
                </c:pt>
                <c:pt idx="7">
                  <c:v>13412.334280999999</c:v>
                </c:pt>
                <c:pt idx="8">
                  <c:v>6893.2975209999995</c:v>
                </c:pt>
                <c:pt idx="9">
                  <c:v>21112.117639000007</c:v>
                </c:pt>
                <c:pt idx="10">
                  <c:v>54593.782778999994</c:v>
                </c:pt>
                <c:pt idx="11">
                  <c:v>7366.5785370000012</c:v>
                </c:pt>
                <c:pt idx="12">
                  <c:v>15833.865321999998</c:v>
                </c:pt>
                <c:pt idx="13">
                  <c:v>33447.239199999996</c:v>
                </c:pt>
                <c:pt idx="14">
                  <c:v>11301.345634999996</c:v>
                </c:pt>
                <c:pt idx="15">
                  <c:v>25765.158781000006</c:v>
                </c:pt>
                <c:pt idx="16">
                  <c:v>25321.066672000004</c:v>
                </c:pt>
                <c:pt idx="17">
                  <c:v>19896.521614000001</c:v>
                </c:pt>
                <c:pt idx="18">
                  <c:v>49547.04080200001</c:v>
                </c:pt>
                <c:pt idx="19">
                  <c:v>34711.707214000009</c:v>
                </c:pt>
                <c:pt idx="20">
                  <c:v>65491.170729000005</c:v>
                </c:pt>
                <c:pt idx="21">
                  <c:v>30180.762437000001</c:v>
                </c:pt>
                <c:pt idx="22">
                  <c:v>55118.341644999971</c:v>
                </c:pt>
                <c:pt idx="23">
                  <c:v>78719.935009000008</c:v>
                </c:pt>
                <c:pt idx="24">
                  <c:v>110513.629677</c:v>
                </c:pt>
                <c:pt idx="25">
                  <c:v>231745.07138299997</c:v>
                </c:pt>
                <c:pt idx="26">
                  <c:v>72388.917962000007</c:v>
                </c:pt>
                <c:pt idx="27">
                  <c:v>35441.957703000007</c:v>
                </c:pt>
                <c:pt idx="28">
                  <c:v>100927.93391899994</c:v>
                </c:pt>
                <c:pt idx="29">
                  <c:v>110449.13896999996</c:v>
                </c:pt>
                <c:pt idx="30">
                  <c:v>53403.363266</c:v>
                </c:pt>
                <c:pt idx="31">
                  <c:v>143267.58204400007</c:v>
                </c:pt>
                <c:pt idx="32">
                  <c:v>62017.825542000006</c:v>
                </c:pt>
                <c:pt idx="33">
                  <c:v>89473.777680000014</c:v>
                </c:pt>
                <c:pt idx="34">
                  <c:v>125038.11773900005</c:v>
                </c:pt>
                <c:pt idx="35">
                  <c:v>166286.70570299999</c:v>
                </c:pt>
                <c:pt idx="36">
                  <c:v>47923.598723999981</c:v>
                </c:pt>
                <c:pt idx="37">
                  <c:v>55028.670494000005</c:v>
                </c:pt>
                <c:pt idx="38">
                  <c:v>237071.85591299998</c:v>
                </c:pt>
                <c:pt idx="39">
                  <c:v>50693.223272000047</c:v>
                </c:pt>
                <c:pt idx="40">
                  <c:v>199503.31254899997</c:v>
                </c:pt>
                <c:pt idx="41">
                  <c:v>301638.71159899991</c:v>
                </c:pt>
                <c:pt idx="42">
                  <c:v>119484.29794499982</c:v>
                </c:pt>
                <c:pt idx="43">
                  <c:v>102072.76503399989</c:v>
                </c:pt>
                <c:pt idx="44">
                  <c:v>78058.944914000022</c:v>
                </c:pt>
                <c:pt idx="45">
                  <c:v>58340.704724000025</c:v>
                </c:pt>
                <c:pt idx="46">
                  <c:v>124143.63766699999</c:v>
                </c:pt>
                <c:pt idx="47">
                  <c:v>192985.80478200011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375911376"/>
        <c:axId val="375913336"/>
      </c:barChart>
      <c:lineChart>
        <c:grouping val="standard"/>
        <c:varyColors val="0"/>
        <c:ser>
          <c:idx val="1"/>
          <c:order val="2"/>
          <c:tx>
            <c:v>Total Insured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insured losses</c:nam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4_Ins vs Unins'!$A$6:$A$51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'Fig 4_Ins vs Unins'!$C$6:$C$53</c:f>
              <c:numCache>
                <c:formatCode>General</c:formatCode>
                <c:ptCount val="48"/>
                <c:pt idx="0">
                  <c:v>5807.0075429999997</c:v>
                </c:pt>
                <c:pt idx="1">
                  <c:v>2927.0362439999999</c:v>
                </c:pt>
                <c:pt idx="2">
                  <c:v>5483.7907160000013</c:v>
                </c:pt>
                <c:pt idx="3">
                  <c:v>7038.9314610000001</c:v>
                </c:pt>
                <c:pt idx="4">
                  <c:v>8495.1503009999997</c:v>
                </c:pt>
                <c:pt idx="5">
                  <c:v>5979.9725090000011</c:v>
                </c:pt>
                <c:pt idx="6">
                  <c:v>7737.2827980000002</c:v>
                </c:pt>
                <c:pt idx="7">
                  <c:v>6267.0018469999986</c:v>
                </c:pt>
                <c:pt idx="8">
                  <c:v>6989.625355000001</c:v>
                </c:pt>
                <c:pt idx="9">
                  <c:v>13818.646350999999</c:v>
                </c:pt>
                <c:pt idx="10">
                  <c:v>8448.8758890000008</c:v>
                </c:pt>
                <c:pt idx="11">
                  <c:v>5027.2282919999998</c:v>
                </c:pt>
                <c:pt idx="12">
                  <c:v>10505.424242000001</c:v>
                </c:pt>
                <c:pt idx="13">
                  <c:v>12936.217235</c:v>
                </c:pt>
                <c:pt idx="14">
                  <c:v>8580.2203820000013</c:v>
                </c:pt>
                <c:pt idx="15">
                  <c:v>12295.639548000001</c:v>
                </c:pt>
                <c:pt idx="16">
                  <c:v>6677.7341269999997</c:v>
                </c:pt>
                <c:pt idx="17">
                  <c:v>18436.057484000001</c:v>
                </c:pt>
                <c:pt idx="18">
                  <c:v>14276.900324000002</c:v>
                </c:pt>
                <c:pt idx="19">
                  <c:v>29143.617423999996</c:v>
                </c:pt>
                <c:pt idx="20">
                  <c:v>34371.437106000012</c:v>
                </c:pt>
                <c:pt idx="21">
                  <c:v>29024.251861000001</c:v>
                </c:pt>
                <c:pt idx="22">
                  <c:v>50500.089792000006</c:v>
                </c:pt>
                <c:pt idx="23">
                  <c:v>22391.990096000001</c:v>
                </c:pt>
                <c:pt idx="24">
                  <c:v>43997.269828000004</c:v>
                </c:pt>
                <c:pt idx="25">
                  <c:v>28076.698836</c:v>
                </c:pt>
                <c:pt idx="26">
                  <c:v>22373.374954999999</c:v>
                </c:pt>
                <c:pt idx="27">
                  <c:v>16390.427287000002</c:v>
                </c:pt>
                <c:pt idx="28">
                  <c:v>30120.048848000006</c:v>
                </c:pt>
                <c:pt idx="29">
                  <c:v>50689.117072000008</c:v>
                </c:pt>
                <c:pt idx="30">
                  <c:v>18491.636258000002</c:v>
                </c:pt>
                <c:pt idx="31">
                  <c:v>52094.379659000006</c:v>
                </c:pt>
                <c:pt idx="32">
                  <c:v>23457.603432000004</c:v>
                </c:pt>
                <c:pt idx="33">
                  <c:v>28359.842638999999</c:v>
                </c:pt>
                <c:pt idx="34">
                  <c:v>64362.734706999981</c:v>
                </c:pt>
                <c:pt idx="35">
                  <c:v>136430.03761100004</c:v>
                </c:pt>
                <c:pt idx="36">
                  <c:v>21683.122679000004</c:v>
                </c:pt>
                <c:pt idx="37">
                  <c:v>35547.729928999994</c:v>
                </c:pt>
                <c:pt idx="38">
                  <c:v>59917.088660999994</c:v>
                </c:pt>
                <c:pt idx="39">
                  <c:v>29629.647268999997</c:v>
                </c:pt>
                <c:pt idx="40">
                  <c:v>56443.307971999995</c:v>
                </c:pt>
                <c:pt idx="41">
                  <c:v>138958.20014100004</c:v>
                </c:pt>
                <c:pt idx="42">
                  <c:v>76814.507326999999</c:v>
                </c:pt>
                <c:pt idx="43">
                  <c:v>45815.248470000013</c:v>
                </c:pt>
                <c:pt idx="44">
                  <c:v>37703.921987000002</c:v>
                </c:pt>
                <c:pt idx="45">
                  <c:v>38474.455713999996</c:v>
                </c:pt>
                <c:pt idx="46">
                  <c:v>55934.513025999986</c:v>
                </c:pt>
                <c:pt idx="47">
                  <c:v>144302.70811000004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noFill/>
            </a:ln>
          </c:spPr>
          <c:marker>
            <c:symbol val="none"/>
          </c:marker>
          <c:trendline>
            <c:name>10-year moving average total economic losses</c:nam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 4_Ins vs Unins'!$A$6:$A$51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cat>
          <c:val>
            <c:numRef>
              <c:f>'Fig 4_Ins vs Unins'!$B$6:$B$53</c:f>
              <c:numCache>
                <c:formatCode>#,##0</c:formatCode>
                <c:ptCount val="48"/>
                <c:pt idx="0">
                  <c:v>18014.416798000006</c:v>
                </c:pt>
                <c:pt idx="1">
                  <c:v>9791.2053610000003</c:v>
                </c:pt>
                <c:pt idx="2">
                  <c:v>34224.688884000003</c:v>
                </c:pt>
                <c:pt idx="3">
                  <c:v>15263.740549</c:v>
                </c:pt>
                <c:pt idx="4">
                  <c:v>22471.222927999988</c:v>
                </c:pt>
                <c:pt idx="5">
                  <c:v>9481.4043440000005</c:v>
                </c:pt>
                <c:pt idx="6">
                  <c:v>71531.883967000002</c:v>
                </c:pt>
                <c:pt idx="7">
                  <c:v>19679.336127999999</c:v>
                </c:pt>
                <c:pt idx="8">
                  <c:v>13882.922876000001</c:v>
                </c:pt>
                <c:pt idx="9">
                  <c:v>34930.763990000007</c:v>
                </c:pt>
                <c:pt idx="10">
                  <c:v>63042.658667999996</c:v>
                </c:pt>
                <c:pt idx="11">
                  <c:v>12393.806829000001</c:v>
                </c:pt>
                <c:pt idx="12">
                  <c:v>26339.289563999999</c:v>
                </c:pt>
                <c:pt idx="13">
                  <c:v>46383.456434999993</c:v>
                </c:pt>
                <c:pt idx="14">
                  <c:v>19881.566016999997</c:v>
                </c:pt>
                <c:pt idx="15">
                  <c:v>38060.798329000005</c:v>
                </c:pt>
                <c:pt idx="16">
                  <c:v>31998.800799000004</c:v>
                </c:pt>
                <c:pt idx="17">
                  <c:v>38332.579098000002</c:v>
                </c:pt>
                <c:pt idx="18">
                  <c:v>63823.941126000012</c:v>
                </c:pt>
                <c:pt idx="19">
                  <c:v>63855.324638000006</c:v>
                </c:pt>
                <c:pt idx="20">
                  <c:v>99862.607835000017</c:v>
                </c:pt>
                <c:pt idx="21">
                  <c:v>59205.014298000002</c:v>
                </c:pt>
                <c:pt idx="22">
                  <c:v>105618.43143699998</c:v>
                </c:pt>
                <c:pt idx="23">
                  <c:v>101111.92510500002</c:v>
                </c:pt>
                <c:pt idx="24">
                  <c:v>154510.89950500001</c:v>
                </c:pt>
                <c:pt idx="25">
                  <c:v>259821.77021899997</c:v>
                </c:pt>
                <c:pt idx="26">
                  <c:v>94762.292916999999</c:v>
                </c:pt>
                <c:pt idx="27">
                  <c:v>51832.384990000006</c:v>
                </c:pt>
                <c:pt idx="28">
                  <c:v>131047.98276699995</c:v>
                </c:pt>
                <c:pt idx="29">
                  <c:v>161138.25604199996</c:v>
                </c:pt>
                <c:pt idx="30">
                  <c:v>71894.999523999999</c:v>
                </c:pt>
                <c:pt idx="31">
                  <c:v>195361.96170300007</c:v>
                </c:pt>
                <c:pt idx="32">
                  <c:v>85475.428974000009</c:v>
                </c:pt>
                <c:pt idx="33">
                  <c:v>117833.62031900001</c:v>
                </c:pt>
                <c:pt idx="34">
                  <c:v>189400.85244600003</c:v>
                </c:pt>
                <c:pt idx="35">
                  <c:v>302716.74331400002</c:v>
                </c:pt>
                <c:pt idx="36">
                  <c:v>69606.721402999989</c:v>
                </c:pt>
                <c:pt idx="37">
                  <c:v>90576.400422999999</c:v>
                </c:pt>
                <c:pt idx="38">
                  <c:v>296988.94457399996</c:v>
                </c:pt>
                <c:pt idx="39">
                  <c:v>80322.87054100004</c:v>
                </c:pt>
                <c:pt idx="40">
                  <c:v>255946.62052099998</c:v>
                </c:pt>
                <c:pt idx="41">
                  <c:v>440596.91173999995</c:v>
                </c:pt>
                <c:pt idx="42">
                  <c:v>196298.80527199982</c:v>
                </c:pt>
                <c:pt idx="43">
                  <c:v>147888.01350399991</c:v>
                </c:pt>
                <c:pt idx="44">
                  <c:v>115762.86690100003</c:v>
                </c:pt>
                <c:pt idx="45">
                  <c:v>96815.160438000021</c:v>
                </c:pt>
                <c:pt idx="46">
                  <c:v>180078.15069299997</c:v>
                </c:pt>
                <c:pt idx="47">
                  <c:v>337288.51289200014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5911376"/>
        <c:axId val="375913336"/>
      </c:lineChart>
      <c:catAx>
        <c:axId val="37591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n-US"/>
          </a:p>
        </c:txPr>
        <c:crossAx val="375913336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75913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SwissReSans" panose="020B0604020202020204" pitchFamily="34" charset="0"/>
                <a:ea typeface="Univers"/>
                <a:cs typeface="Univers"/>
              </a:defRPr>
            </a:pPr>
            <a:endParaRPr lang="en-US"/>
          </a:p>
        </c:txPr>
        <c:crossAx val="375911376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1.8850739490940186E-2"/>
          <c:y val="0.90995497290587635"/>
          <c:w val="0.96340492771491282"/>
          <c:h val="8.502912989410915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SwissReSans" panose="020B0604020202020204" pitchFamily="34" charset="0"/>
              <a:ea typeface="Univers"/>
              <a:cs typeface="Univer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en-US"/>
    </a:p>
  </c:txPr>
  <c:printSettings>
    <c:headerFooter alignWithMargins="0"/>
    <c:pageMargins b="1" l="0.75000000000000255" r="0.7500000000000025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4765880"/>
        <c:axId val="364767056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765880"/>
        <c:axId val="364767056"/>
      </c:lineChart>
      <c:catAx>
        <c:axId val="364765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64767056"/>
        <c:crosses val="autoZero"/>
        <c:auto val="1"/>
        <c:lblAlgn val="ctr"/>
        <c:lblOffset val="100"/>
        <c:tickLblSkip val="5"/>
        <c:noMultiLvlLbl val="0"/>
      </c:catAx>
      <c:valAx>
        <c:axId val="36476705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64765880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4764704"/>
        <c:axId val="364765096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4764704"/>
        <c:axId val="364765096"/>
      </c:lineChart>
      <c:catAx>
        <c:axId val="36476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64765096"/>
        <c:crosses val="autoZero"/>
        <c:auto val="1"/>
        <c:lblAlgn val="ctr"/>
        <c:lblOffset val="100"/>
        <c:tickLblSkip val="5"/>
        <c:noMultiLvlLbl val="0"/>
      </c:catAx>
      <c:valAx>
        <c:axId val="36476509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647647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7877224"/>
        <c:axId val="367874872"/>
      </c:barChart>
      <c:catAx>
        <c:axId val="36787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7874872"/>
        <c:crosses val="autoZero"/>
        <c:auto val="1"/>
        <c:lblAlgn val="ctr"/>
        <c:lblOffset val="100"/>
        <c:noMultiLvlLbl val="0"/>
      </c:catAx>
      <c:valAx>
        <c:axId val="36787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7877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[1]Copy_WildfiresNAMAUS!$U$38:$U$47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[1]Copy_WildfiresNAMAUS!$Z$38:$Z$47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367874088"/>
        <c:axId val="367876440"/>
      </c:barChart>
      <c:catAx>
        <c:axId val="367874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67876440"/>
        <c:crosses val="autoZero"/>
        <c:auto val="1"/>
        <c:lblAlgn val="ctr"/>
        <c:lblOffset val="100"/>
        <c:noMultiLvlLbl val="0"/>
      </c:catAx>
      <c:valAx>
        <c:axId val="367876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6787408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6225976"/>
        <c:axId val="376225584"/>
      </c:barChart>
      <c:catAx>
        <c:axId val="376225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225584"/>
        <c:crosses val="autoZero"/>
        <c:auto val="1"/>
        <c:lblAlgn val="ctr"/>
        <c:lblOffset val="100"/>
        <c:noMultiLvlLbl val="0"/>
      </c:catAx>
      <c:valAx>
        <c:axId val="37622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6225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35718</xdr:colOff>
      <xdr:row>8</xdr:row>
      <xdr:rowOff>47625</xdr:rowOff>
    </xdr:from>
    <xdr:to>
      <xdr:col>25</xdr:col>
      <xdr:colOff>0</xdr:colOff>
      <xdr:row>42</xdr:row>
      <xdr:rowOff>11907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10</xdr:row>
      <xdr:rowOff>0</xdr:rowOff>
    </xdr:from>
    <xdr:to>
      <xdr:col>12</xdr:col>
      <xdr:colOff>78105</xdr:colOff>
      <xdr:row>22</xdr:row>
      <xdr:rowOff>17780</xdr:rowOff>
    </xdr:to>
    <xdr:pic>
      <xdr:nvPicPr>
        <xdr:cNvPr id="2" name="Picture 1" descr="\\CHRB1028.CORP.GWPNET.COM\homes\I\UKLLIB\Documents\My Received Files\L_DB95.tmp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1619250"/>
          <a:ext cx="3735705" cy="19608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0"/>
  <sheetViews>
    <sheetView tabSelected="1" zoomScale="80" zoomScaleNormal="80" workbookViewId="0">
      <pane ySplit="5" topLeftCell="A12" activePane="bottomLeft" state="frozen"/>
      <selection activeCell="D20" sqref="D20"/>
      <selection pane="bottomLeft" activeCell="D20" sqref="D20"/>
    </sheetView>
  </sheetViews>
  <sheetFormatPr defaultColWidth="9.140625" defaultRowHeight="14.25" x14ac:dyDescent="0.2"/>
  <cols>
    <col min="1" max="1" width="17.28515625" style="1" customWidth="1"/>
    <col min="2" max="2" width="13.140625" style="1" customWidth="1"/>
    <col min="3" max="3" width="12" style="1" bestFit="1" customWidth="1"/>
    <col min="4" max="4" width="13.140625" style="1" bestFit="1" customWidth="1"/>
    <col min="5" max="6" width="13.140625" style="1" customWidth="1"/>
    <col min="7" max="7" width="18.28515625" style="1" customWidth="1"/>
    <col min="8" max="8" width="9.7109375" style="1" bestFit="1" customWidth="1"/>
    <col min="9" max="16384" width="9.140625" style="1"/>
  </cols>
  <sheetData>
    <row r="1" spans="1:19" x14ac:dyDescent="0.2">
      <c r="A1" s="21" t="s">
        <v>19</v>
      </c>
    </row>
    <row r="2" spans="1:19" x14ac:dyDescent="0.2">
      <c r="A2" s="21" t="s">
        <v>8</v>
      </c>
    </row>
    <row r="3" spans="1:19" x14ac:dyDescent="0.2">
      <c r="A3"/>
      <c r="B3"/>
    </row>
    <row r="4" spans="1:19" x14ac:dyDescent="0.2">
      <c r="A4" s="21" t="s">
        <v>20</v>
      </c>
      <c r="B4" s="21"/>
    </row>
    <row r="5" spans="1:19" ht="20.25" x14ac:dyDescent="0.3">
      <c r="A5" s="21" t="s">
        <v>21</v>
      </c>
      <c r="B5" s="1" t="s">
        <v>107</v>
      </c>
      <c r="C5" s="1" t="s">
        <v>4</v>
      </c>
      <c r="D5" s="1" t="s">
        <v>5</v>
      </c>
      <c r="E5" s="1" t="s">
        <v>105</v>
      </c>
      <c r="F5" s="1" t="s">
        <v>106</v>
      </c>
      <c r="H5" s="4" t="s">
        <v>101</v>
      </c>
    </row>
    <row r="6" spans="1:19" x14ac:dyDescent="0.2">
      <c r="A6" s="22">
        <v>1970</v>
      </c>
      <c r="B6" s="23">
        <v>18014.416798000006</v>
      </c>
      <c r="C6" s="1">
        <v>5807.0075429999997</v>
      </c>
      <c r="D6" s="2">
        <v>12207.409255000006</v>
      </c>
      <c r="E6" s="24"/>
      <c r="F6" s="24"/>
      <c r="G6" s="24"/>
      <c r="S6" s="2"/>
    </row>
    <row r="7" spans="1:19" x14ac:dyDescent="0.2">
      <c r="A7" s="22">
        <v>1971</v>
      </c>
      <c r="B7" s="23">
        <v>9791.2053610000003</v>
      </c>
      <c r="C7" s="1">
        <v>2927.0362439999999</v>
      </c>
      <c r="D7" s="2">
        <v>6864.1691170000004</v>
      </c>
      <c r="E7" s="24"/>
      <c r="F7" s="24"/>
      <c r="G7" s="24"/>
      <c r="S7" s="2"/>
    </row>
    <row r="8" spans="1:19" x14ac:dyDescent="0.2">
      <c r="A8" s="22">
        <v>1972</v>
      </c>
      <c r="B8" s="23">
        <v>34224.688884000003</v>
      </c>
      <c r="C8" s="1">
        <v>5483.7907160000013</v>
      </c>
      <c r="D8" s="2">
        <v>28740.898168</v>
      </c>
      <c r="E8" s="24"/>
      <c r="F8" s="24"/>
      <c r="G8" s="24"/>
      <c r="S8" s="2"/>
    </row>
    <row r="9" spans="1:19" x14ac:dyDescent="0.2">
      <c r="A9" s="22">
        <v>1973</v>
      </c>
      <c r="B9" s="23">
        <v>15263.740549</v>
      </c>
      <c r="C9" s="1">
        <v>7038.9314610000001</v>
      </c>
      <c r="D9" s="2">
        <v>8224.809088</v>
      </c>
      <c r="E9" s="24"/>
      <c r="F9" s="24"/>
      <c r="G9" s="24"/>
      <c r="S9" s="2"/>
    </row>
    <row r="10" spans="1:19" x14ac:dyDescent="0.2">
      <c r="A10" s="22">
        <v>1974</v>
      </c>
      <c r="B10" s="23">
        <v>22471.222927999988</v>
      </c>
      <c r="C10" s="1">
        <v>8495.1503009999997</v>
      </c>
      <c r="D10" s="2">
        <v>13976.072626999989</v>
      </c>
      <c r="E10" s="24"/>
      <c r="F10" s="24"/>
      <c r="G10" s="24"/>
      <c r="S10" s="2"/>
    </row>
    <row r="11" spans="1:19" x14ac:dyDescent="0.2">
      <c r="A11" s="22">
        <v>1975</v>
      </c>
      <c r="B11" s="23">
        <v>9481.4043440000005</v>
      </c>
      <c r="C11" s="1">
        <v>5979.9725090000011</v>
      </c>
      <c r="D11" s="2">
        <v>3501.4318349999994</v>
      </c>
      <c r="E11" s="24"/>
      <c r="F11" s="24"/>
      <c r="G11" s="24"/>
      <c r="S11" s="2"/>
    </row>
    <row r="12" spans="1:19" x14ac:dyDescent="0.2">
      <c r="A12" s="22">
        <v>1976</v>
      </c>
      <c r="B12" s="23">
        <v>71531.883967000002</v>
      </c>
      <c r="C12" s="1">
        <v>7737.2827980000002</v>
      </c>
      <c r="D12" s="2">
        <v>63794.601169000001</v>
      </c>
      <c r="E12" s="24"/>
      <c r="F12" s="24"/>
      <c r="G12" s="24"/>
      <c r="S12" s="2"/>
    </row>
    <row r="13" spans="1:19" x14ac:dyDescent="0.2">
      <c r="A13" s="22">
        <v>1977</v>
      </c>
      <c r="B13" s="23">
        <v>19679.336127999999</v>
      </c>
      <c r="C13" s="1">
        <v>6267.0018469999986</v>
      </c>
      <c r="D13" s="2">
        <v>13412.334280999999</v>
      </c>
      <c r="E13" s="24"/>
      <c r="F13" s="24"/>
      <c r="G13" s="24"/>
      <c r="S13" s="2"/>
    </row>
    <row r="14" spans="1:19" x14ac:dyDescent="0.2">
      <c r="A14" s="22">
        <v>1978</v>
      </c>
      <c r="B14" s="23">
        <v>13882.922876000001</v>
      </c>
      <c r="C14" s="1">
        <v>6989.625355000001</v>
      </c>
      <c r="D14" s="2">
        <v>6893.2975209999995</v>
      </c>
      <c r="E14" s="24"/>
      <c r="F14" s="24"/>
      <c r="G14" s="24"/>
      <c r="S14" s="2"/>
    </row>
    <row r="15" spans="1:19" x14ac:dyDescent="0.2">
      <c r="A15" s="22">
        <v>1979</v>
      </c>
      <c r="B15" s="23">
        <v>34930.763990000007</v>
      </c>
      <c r="C15" s="1">
        <v>13818.646350999999</v>
      </c>
      <c r="D15" s="2">
        <v>21112.117639000007</v>
      </c>
      <c r="E15" s="39">
        <v>7054.4445125000002</v>
      </c>
      <c r="F15" s="39">
        <v>24927.1585825</v>
      </c>
      <c r="G15" s="24"/>
      <c r="S15" s="2"/>
    </row>
    <row r="16" spans="1:19" x14ac:dyDescent="0.2">
      <c r="A16" s="22">
        <v>1980</v>
      </c>
      <c r="B16" s="23">
        <v>63042.658667999996</v>
      </c>
      <c r="C16" s="1">
        <v>8448.8758890000008</v>
      </c>
      <c r="D16" s="2">
        <v>54593.782778999994</v>
      </c>
      <c r="E16" s="39">
        <v>7318.6313471000003</v>
      </c>
      <c r="F16" s="39">
        <v>29429.982769499999</v>
      </c>
      <c r="G16" s="24"/>
      <c r="S16" s="2"/>
    </row>
    <row r="17" spans="1:19" x14ac:dyDescent="0.2">
      <c r="A17" s="22">
        <v>1981</v>
      </c>
      <c r="B17" s="23">
        <v>12393.806829000001</v>
      </c>
      <c r="C17" s="1">
        <v>5027.2282919999998</v>
      </c>
      <c r="D17" s="2">
        <v>7366.5785370000012</v>
      </c>
      <c r="E17" s="39">
        <v>7528.6505519000011</v>
      </c>
      <c r="F17" s="39">
        <v>29690.242916300002</v>
      </c>
      <c r="G17" s="24"/>
      <c r="S17" s="2"/>
    </row>
    <row r="18" spans="1:19" x14ac:dyDescent="0.2">
      <c r="A18" s="22">
        <v>1982</v>
      </c>
      <c r="B18" s="23">
        <v>26339.289563999999</v>
      </c>
      <c r="C18" s="1">
        <v>10505.424242000001</v>
      </c>
      <c r="D18" s="2">
        <v>15833.865321999998</v>
      </c>
      <c r="E18" s="39">
        <v>8030.8139045000016</v>
      </c>
      <c r="F18" s="39">
        <v>28901.702984299995</v>
      </c>
      <c r="G18" s="24"/>
      <c r="S18" s="2"/>
    </row>
    <row r="19" spans="1:19" x14ac:dyDescent="0.2">
      <c r="A19" s="22">
        <v>1983</v>
      </c>
      <c r="B19" s="23">
        <v>46383.456434999993</v>
      </c>
      <c r="C19" s="1">
        <v>12936.217235</v>
      </c>
      <c r="D19" s="2">
        <v>33447.239199999996</v>
      </c>
      <c r="E19" s="39">
        <v>8620.5424819000018</v>
      </c>
      <c r="F19" s="39">
        <v>32013.674572899996</v>
      </c>
      <c r="G19" s="24"/>
      <c r="S19" s="2"/>
    </row>
    <row r="20" spans="1:19" x14ac:dyDescent="0.2">
      <c r="A20" s="22">
        <v>1984</v>
      </c>
      <c r="B20" s="23">
        <v>19881.566016999997</v>
      </c>
      <c r="C20" s="1">
        <v>8580.2203820000013</v>
      </c>
      <c r="D20" s="2">
        <v>11301.345634999996</v>
      </c>
      <c r="E20" s="39">
        <v>8629.0494900000012</v>
      </c>
      <c r="F20" s="39">
        <v>31754.708881799997</v>
      </c>
      <c r="G20" s="24"/>
      <c r="S20" s="2"/>
    </row>
    <row r="21" spans="1:19" x14ac:dyDescent="0.2">
      <c r="A21" s="22">
        <v>1985</v>
      </c>
      <c r="B21" s="23">
        <v>38060.798329000005</v>
      </c>
      <c r="C21" s="1">
        <v>12295.639548000001</v>
      </c>
      <c r="D21" s="2">
        <v>25765.158781000006</v>
      </c>
      <c r="E21" s="39">
        <v>9260.6161939000012</v>
      </c>
      <c r="F21" s="39">
        <v>34612.648280300004</v>
      </c>
      <c r="G21" s="24"/>
      <c r="S21" s="2"/>
    </row>
    <row r="22" spans="1:19" x14ac:dyDescent="0.2">
      <c r="A22" s="22">
        <v>1986</v>
      </c>
      <c r="B22" s="23">
        <v>31998.800799000004</v>
      </c>
      <c r="C22" s="1">
        <v>6677.7341269999997</v>
      </c>
      <c r="D22" s="2">
        <v>25321.066672000004</v>
      </c>
      <c r="E22" s="39">
        <v>9154.6613268000019</v>
      </c>
      <c r="F22" s="39">
        <v>30659.339963500002</v>
      </c>
      <c r="G22" s="24"/>
      <c r="S22" s="2"/>
    </row>
    <row r="23" spans="1:19" x14ac:dyDescent="0.2">
      <c r="A23" s="22">
        <v>1987</v>
      </c>
      <c r="B23" s="23">
        <v>38332.579098000002</v>
      </c>
      <c r="C23" s="1">
        <v>18436.057484000001</v>
      </c>
      <c r="D23" s="2">
        <v>19896.521614000001</v>
      </c>
      <c r="E23" s="39">
        <v>10371.566890500002</v>
      </c>
      <c r="F23" s="39">
        <v>32524.664260500005</v>
      </c>
      <c r="G23" s="24"/>
      <c r="S23" s="2"/>
    </row>
    <row r="24" spans="1:19" x14ac:dyDescent="0.2">
      <c r="A24" s="22">
        <v>1988</v>
      </c>
      <c r="B24" s="23">
        <v>63823.941126000012</v>
      </c>
      <c r="C24" s="1">
        <v>14276.900324000002</v>
      </c>
      <c r="D24" s="2">
        <v>49547.04080200001</v>
      </c>
      <c r="E24" s="39">
        <v>11100.294387400001</v>
      </c>
      <c r="F24" s="39">
        <v>37518.766085500007</v>
      </c>
      <c r="G24" s="24"/>
      <c r="S24" s="2"/>
    </row>
    <row r="25" spans="1:19" x14ac:dyDescent="0.2">
      <c r="A25" s="22">
        <v>1989</v>
      </c>
      <c r="B25" s="23">
        <v>63855.324638000006</v>
      </c>
      <c r="C25" s="1">
        <v>29143.617423999996</v>
      </c>
      <c r="D25" s="2">
        <v>34711.707214000009</v>
      </c>
      <c r="E25" s="39">
        <v>12632.791494699999</v>
      </c>
      <c r="F25" s="39">
        <v>40411.222150300004</v>
      </c>
      <c r="G25" s="24"/>
      <c r="S25" s="2"/>
    </row>
    <row r="26" spans="1:19" x14ac:dyDescent="0.2">
      <c r="A26" s="22">
        <v>1990</v>
      </c>
      <c r="B26" s="23">
        <v>99862.607835000017</v>
      </c>
      <c r="C26" s="1">
        <v>34371.437106000012</v>
      </c>
      <c r="D26" s="2">
        <v>65491.170729000005</v>
      </c>
      <c r="E26" s="39">
        <v>15225.047616400003</v>
      </c>
      <c r="F26" s="39">
        <v>44093.217067000005</v>
      </c>
      <c r="G26" s="24"/>
      <c r="S26" s="2"/>
    </row>
    <row r="27" spans="1:19" x14ac:dyDescent="0.2">
      <c r="A27" s="22">
        <v>1991</v>
      </c>
      <c r="B27" s="23">
        <v>59205.014298000002</v>
      </c>
      <c r="C27" s="1">
        <v>29024.251861000001</v>
      </c>
      <c r="D27" s="2">
        <v>30180.762437000001</v>
      </c>
      <c r="E27" s="39">
        <v>17624.749973300004</v>
      </c>
      <c r="F27" s="39">
        <v>48774.337813900012</v>
      </c>
      <c r="G27" s="24"/>
      <c r="S27" s="2"/>
    </row>
    <row r="28" spans="1:19" x14ac:dyDescent="0.2">
      <c r="A28" s="22">
        <v>1992</v>
      </c>
      <c r="B28" s="23">
        <v>105618.43143699998</v>
      </c>
      <c r="C28" s="1">
        <v>50500.089792000006</v>
      </c>
      <c r="D28" s="2">
        <v>55118.341644999971</v>
      </c>
      <c r="E28" s="39">
        <v>21624.216528299999</v>
      </c>
      <c r="F28" s="39">
        <v>56702.252001200002</v>
      </c>
      <c r="G28" s="24"/>
      <c r="S28" s="2"/>
    </row>
    <row r="29" spans="1:19" x14ac:dyDescent="0.2">
      <c r="A29" s="22">
        <v>1993</v>
      </c>
      <c r="B29" s="23">
        <v>101111.92510500002</v>
      </c>
      <c r="C29" s="1">
        <v>22391.990096000001</v>
      </c>
      <c r="D29" s="2">
        <v>78719.935009000008</v>
      </c>
      <c r="E29" s="39">
        <v>22569.7938144</v>
      </c>
      <c r="F29" s="39">
        <v>62175.09886820001</v>
      </c>
      <c r="G29" s="24"/>
      <c r="S29" s="2"/>
    </row>
    <row r="30" spans="1:19" x14ac:dyDescent="0.2">
      <c r="A30" s="22">
        <v>1994</v>
      </c>
      <c r="B30" s="23">
        <v>154510.89950500001</v>
      </c>
      <c r="C30" s="1">
        <v>43997.269828000004</v>
      </c>
      <c r="D30" s="2">
        <v>110513.629677</v>
      </c>
      <c r="E30" s="39">
        <v>26111.498759000002</v>
      </c>
      <c r="F30" s="39">
        <v>75638.032217</v>
      </c>
      <c r="G30" s="24"/>
    </row>
    <row r="31" spans="1:19" x14ac:dyDescent="0.2">
      <c r="A31" s="22">
        <v>1995</v>
      </c>
      <c r="B31" s="23">
        <v>259821.77021899997</v>
      </c>
      <c r="C31" s="1">
        <v>28076.698836</v>
      </c>
      <c r="D31" s="2">
        <v>231745.07138299997</v>
      </c>
      <c r="E31" s="39">
        <v>27689.604687800002</v>
      </c>
      <c r="F31" s="39">
        <v>97814.129405999993</v>
      </c>
      <c r="G31" s="24"/>
    </row>
    <row r="32" spans="1:19" x14ac:dyDescent="0.2">
      <c r="A32" s="22">
        <v>1996</v>
      </c>
      <c r="B32" s="23">
        <v>94762.292916999999</v>
      </c>
      <c r="C32" s="1">
        <v>22373.374954999999</v>
      </c>
      <c r="D32" s="2">
        <v>72388.917962000007</v>
      </c>
      <c r="E32" s="39">
        <v>29259.168770600001</v>
      </c>
      <c r="F32" s="39">
        <v>104090.47861780001</v>
      </c>
      <c r="G32" s="24"/>
    </row>
    <row r="33" spans="1:38" x14ac:dyDescent="0.2">
      <c r="A33" s="22">
        <v>1997</v>
      </c>
      <c r="B33" s="23">
        <v>51832.384990000006</v>
      </c>
      <c r="C33" s="1">
        <v>16390.427287000002</v>
      </c>
      <c r="D33" s="2">
        <v>35441.957703000007</v>
      </c>
      <c r="E33" s="39">
        <v>29054.605750900002</v>
      </c>
      <c r="F33" s="39">
        <v>105440.45920700001</v>
      </c>
      <c r="G33" s="24"/>
    </row>
    <row r="34" spans="1:38" x14ac:dyDescent="0.2">
      <c r="A34" s="22">
        <v>1998</v>
      </c>
      <c r="B34" s="23">
        <v>131047.98276699995</v>
      </c>
      <c r="C34" s="1">
        <v>30120.048848000006</v>
      </c>
      <c r="D34" s="2">
        <v>100927.93391899994</v>
      </c>
      <c r="E34" s="39">
        <v>30638.920603300001</v>
      </c>
      <c r="F34" s="39">
        <v>112162.8633711</v>
      </c>
      <c r="G34" s="24"/>
      <c r="AL34" s="25"/>
    </row>
    <row r="35" spans="1:38" x14ac:dyDescent="0.2">
      <c r="A35" s="22">
        <v>1999</v>
      </c>
      <c r="B35" s="23">
        <v>161138.25604199996</v>
      </c>
      <c r="C35" s="1">
        <v>50689.117072000008</v>
      </c>
      <c r="D35" s="2">
        <v>110449.13896999996</v>
      </c>
      <c r="E35" s="39">
        <v>32793.470568100005</v>
      </c>
      <c r="F35" s="39">
        <v>121891.15651149998</v>
      </c>
      <c r="G35" s="24"/>
      <c r="AL35" s="25"/>
    </row>
    <row r="36" spans="1:38" x14ac:dyDescent="0.2">
      <c r="A36" s="22">
        <v>2000</v>
      </c>
      <c r="B36" s="23">
        <v>71894.999523999999</v>
      </c>
      <c r="C36" s="1">
        <v>18491.636258000002</v>
      </c>
      <c r="D36" s="2">
        <v>53403.363266</v>
      </c>
      <c r="E36" s="39">
        <v>31205.490483299996</v>
      </c>
      <c r="F36" s="39">
        <v>119094.3956804</v>
      </c>
      <c r="G36" s="24"/>
      <c r="AL36" s="25"/>
    </row>
    <row r="37" spans="1:38" x14ac:dyDescent="0.2">
      <c r="A37" s="22">
        <v>2001</v>
      </c>
      <c r="B37" s="23">
        <v>195361.96170300007</v>
      </c>
      <c r="C37" s="1">
        <v>52094.379659000006</v>
      </c>
      <c r="D37" s="2">
        <v>143267.58204400007</v>
      </c>
      <c r="E37" s="39">
        <v>33512.503263100007</v>
      </c>
      <c r="F37" s="39">
        <v>132710.09042090003</v>
      </c>
      <c r="G37" s="24"/>
      <c r="AL37" s="25"/>
    </row>
    <row r="38" spans="1:38" x14ac:dyDescent="0.2">
      <c r="A38" s="22">
        <v>2002</v>
      </c>
      <c r="B38" s="23">
        <v>85475.428974000009</v>
      </c>
      <c r="C38" s="1">
        <v>23457.603432000004</v>
      </c>
      <c r="D38" s="2">
        <v>62017.825542000006</v>
      </c>
      <c r="E38" s="39">
        <v>30808.254627100006</v>
      </c>
      <c r="F38" s="39">
        <v>130695.7901746</v>
      </c>
      <c r="G38" s="24"/>
      <c r="AL38" s="25"/>
    </row>
    <row r="39" spans="1:38" x14ac:dyDescent="0.2">
      <c r="A39" s="22">
        <v>2003</v>
      </c>
      <c r="B39" s="23">
        <v>117833.62031900001</v>
      </c>
      <c r="C39" s="1">
        <v>28359.842638999999</v>
      </c>
      <c r="D39" s="2">
        <v>89473.777680000014</v>
      </c>
      <c r="E39" s="39">
        <v>31405.0398814</v>
      </c>
      <c r="F39" s="39">
        <v>132367.95969600001</v>
      </c>
      <c r="G39" s="24"/>
      <c r="AL39" s="25"/>
    </row>
    <row r="40" spans="1:38" x14ac:dyDescent="0.2">
      <c r="A40" s="22">
        <v>2004</v>
      </c>
      <c r="B40" s="23">
        <v>189400.85244600003</v>
      </c>
      <c r="C40" s="1">
        <v>64362.734706999981</v>
      </c>
      <c r="D40" s="2">
        <v>125038.11773900005</v>
      </c>
      <c r="E40" s="39">
        <v>33441.586369299999</v>
      </c>
      <c r="F40" s="39">
        <v>135856.9549901</v>
      </c>
      <c r="G40" s="24"/>
      <c r="AL40" s="25"/>
    </row>
    <row r="41" spans="1:38" x14ac:dyDescent="0.2">
      <c r="A41" s="22">
        <v>2005</v>
      </c>
      <c r="B41" s="23">
        <v>302716.74331400002</v>
      </c>
      <c r="C41" s="1">
        <v>136430.03761100004</v>
      </c>
      <c r="D41" s="2">
        <v>166286.70570299999</v>
      </c>
      <c r="E41" s="39">
        <v>44276.9202468</v>
      </c>
      <c r="F41" s="39">
        <v>140146.4522996</v>
      </c>
      <c r="G41" s="24"/>
      <c r="AL41" s="25"/>
    </row>
    <row r="42" spans="1:38" x14ac:dyDescent="0.2">
      <c r="A42" s="22">
        <v>2006</v>
      </c>
      <c r="B42" s="23">
        <v>69606.721402999989</v>
      </c>
      <c r="C42" s="1">
        <v>21683.122679000004</v>
      </c>
      <c r="D42" s="2">
        <v>47923.598723999981</v>
      </c>
      <c r="E42" s="39">
        <v>44207.895019200005</v>
      </c>
      <c r="F42" s="39">
        <v>137630.89514820001</v>
      </c>
      <c r="G42" s="24"/>
      <c r="AL42" s="25"/>
    </row>
    <row r="43" spans="1:38" x14ac:dyDescent="0.2">
      <c r="A43" s="22">
        <v>2007</v>
      </c>
      <c r="B43" s="23">
        <v>90576.400422999999</v>
      </c>
      <c r="C43" s="1">
        <v>35547.729928999994</v>
      </c>
      <c r="D43" s="2">
        <v>55028.670494000005</v>
      </c>
      <c r="E43" s="39">
        <v>46123.625283400004</v>
      </c>
      <c r="F43" s="39">
        <v>141505.29669150003</v>
      </c>
      <c r="G43" s="24"/>
      <c r="AL43" s="25"/>
    </row>
    <row r="44" spans="1:38" x14ac:dyDescent="0.2">
      <c r="A44" s="22">
        <v>2008</v>
      </c>
      <c r="B44" s="23">
        <v>296988.94457399996</v>
      </c>
      <c r="C44" s="1">
        <v>59917.088660999994</v>
      </c>
      <c r="D44" s="2">
        <v>237071.85591299998</v>
      </c>
      <c r="E44" s="39">
        <v>49103.329264700005</v>
      </c>
      <c r="F44" s="39">
        <v>158099.39287220003</v>
      </c>
      <c r="G44" s="24"/>
      <c r="AL44" s="25"/>
    </row>
    <row r="45" spans="1:38" x14ac:dyDescent="0.2">
      <c r="A45" s="22">
        <v>2009</v>
      </c>
      <c r="B45" s="23">
        <v>80322.87054100004</v>
      </c>
      <c r="C45" s="1">
        <v>29629.647268999997</v>
      </c>
      <c r="D45" s="2">
        <v>50693.223272000047</v>
      </c>
      <c r="E45" s="39">
        <v>46997.38228440001</v>
      </c>
      <c r="F45" s="39">
        <v>150017.85432210003</v>
      </c>
      <c r="G45" s="24"/>
      <c r="I45" s="1" t="s">
        <v>103</v>
      </c>
      <c r="AL45" s="25"/>
    </row>
    <row r="46" spans="1:38" x14ac:dyDescent="0.2">
      <c r="A46" s="22">
        <v>2010</v>
      </c>
      <c r="B46" s="23">
        <v>255946.62052099998</v>
      </c>
      <c r="C46" s="1">
        <v>56443.307971999995</v>
      </c>
      <c r="D46" s="2">
        <v>199503.31254899997</v>
      </c>
      <c r="E46" s="39">
        <v>50792.549455800006</v>
      </c>
      <c r="F46" s="39">
        <v>168423.01642180001</v>
      </c>
      <c r="G46" s="24"/>
      <c r="I46" s="1" t="s">
        <v>102</v>
      </c>
      <c r="AL46" s="25"/>
    </row>
    <row r="47" spans="1:38" x14ac:dyDescent="0.2">
      <c r="A47" s="22">
        <v>2011</v>
      </c>
      <c r="B47" s="23">
        <v>440596.91173999995</v>
      </c>
      <c r="C47" s="1">
        <v>138958.20014100004</v>
      </c>
      <c r="D47" s="2">
        <v>301638.71159899991</v>
      </c>
      <c r="E47" s="39">
        <v>59478.931504</v>
      </c>
      <c r="F47" s="39">
        <v>192946.51142549998</v>
      </c>
      <c r="G47" s="24"/>
      <c r="AL47" s="25"/>
    </row>
    <row r="48" spans="1:38" x14ac:dyDescent="0.2">
      <c r="A48" s="22">
        <v>2012</v>
      </c>
      <c r="B48" s="23">
        <v>196298.80527199982</v>
      </c>
      <c r="C48" s="1">
        <v>76814.507326999999</v>
      </c>
      <c r="D48" s="2">
        <v>119484.29794499982</v>
      </c>
      <c r="E48" s="39">
        <v>64814.621893500014</v>
      </c>
      <c r="F48" s="39">
        <v>204028.84905529997</v>
      </c>
      <c r="G48" s="24"/>
      <c r="AL48" s="25"/>
    </row>
    <row r="49" spans="1:38" x14ac:dyDescent="0.2">
      <c r="A49" s="22">
        <v>2013</v>
      </c>
      <c r="B49" s="23">
        <v>147888.01350399991</v>
      </c>
      <c r="C49" s="1">
        <v>45815.248470000013</v>
      </c>
      <c r="D49" s="2">
        <v>102072.76503399989</v>
      </c>
      <c r="E49" s="39">
        <v>66560.162476600002</v>
      </c>
      <c r="F49" s="39">
        <v>207034.28837379997</v>
      </c>
      <c r="G49" s="24"/>
      <c r="AL49" s="25"/>
    </row>
    <row r="50" spans="1:38" x14ac:dyDescent="0.2">
      <c r="A50" s="22">
        <v>2014</v>
      </c>
      <c r="B50" s="23">
        <v>115762.86690100003</v>
      </c>
      <c r="C50" s="1">
        <v>37703.921987000002</v>
      </c>
      <c r="D50" s="2">
        <v>78058.944914000022</v>
      </c>
      <c r="E50" s="39">
        <v>63894.281204600004</v>
      </c>
      <c r="F50" s="39">
        <v>199670.48981929995</v>
      </c>
      <c r="G50" s="24"/>
      <c r="AL50" s="25"/>
    </row>
    <row r="51" spans="1:38" x14ac:dyDescent="0.2">
      <c r="A51" s="22">
        <v>2015</v>
      </c>
      <c r="B51" s="23">
        <v>96815.160438000021</v>
      </c>
      <c r="C51" s="1">
        <v>38474.455713999996</v>
      </c>
      <c r="D51" s="2">
        <v>58340.704724000025</v>
      </c>
      <c r="E51" s="39">
        <v>54098.723014899995</v>
      </c>
      <c r="F51" s="39">
        <v>179080.33153169998</v>
      </c>
      <c r="G51" s="24"/>
      <c r="AL51" s="25"/>
    </row>
    <row r="52" spans="1:38" x14ac:dyDescent="0.2">
      <c r="A52" s="22">
        <v>2016</v>
      </c>
      <c r="B52" s="23">
        <v>180078.15069299997</v>
      </c>
      <c r="C52" s="1">
        <v>55934.513025999986</v>
      </c>
      <c r="D52" s="2">
        <v>124143.63766699999</v>
      </c>
      <c r="E52" s="39">
        <v>57523.862049599993</v>
      </c>
      <c r="F52" s="39">
        <v>190127.4744607</v>
      </c>
      <c r="G52" s="24"/>
      <c r="AL52" s="25"/>
    </row>
    <row r="53" spans="1:38" x14ac:dyDescent="0.2">
      <c r="A53" s="22">
        <v>2017</v>
      </c>
      <c r="B53" s="23">
        <v>337288.51289200014</v>
      </c>
      <c r="C53" s="1">
        <v>144302.70811000004</v>
      </c>
      <c r="D53" s="2">
        <v>192985.80478200011</v>
      </c>
      <c r="E53" s="39">
        <v>68399.359867699997</v>
      </c>
      <c r="F53" s="39">
        <v>214798.6857076</v>
      </c>
      <c r="G53" s="24"/>
      <c r="AL53" s="25"/>
    </row>
    <row r="54" spans="1:38" x14ac:dyDescent="0.2">
      <c r="A54" s="22"/>
      <c r="B54" s="23"/>
      <c r="D54" s="2"/>
      <c r="E54" s="24"/>
      <c r="F54" s="24"/>
      <c r="G54" s="24"/>
    </row>
    <row r="55" spans="1:38" x14ac:dyDescent="0.2">
      <c r="B55" s="2"/>
      <c r="D55" s="2"/>
      <c r="E55" s="24"/>
      <c r="F55" s="24"/>
      <c r="G55" s="24"/>
    </row>
    <row r="57" spans="1:38" x14ac:dyDescent="0.2">
      <c r="A57" s="27" t="s">
        <v>104</v>
      </c>
      <c r="B57" s="2"/>
      <c r="C57" s="2"/>
      <c r="D57" s="2"/>
      <c r="E57" s="24"/>
      <c r="F57" s="24"/>
      <c r="G57" s="24"/>
    </row>
    <row r="58" spans="1:38" x14ac:dyDescent="0.2">
      <c r="B58" s="2"/>
      <c r="C58" s="2"/>
      <c r="D58" s="2"/>
      <c r="E58" s="24"/>
      <c r="F58" s="24"/>
      <c r="G58" s="24"/>
    </row>
    <row r="59" spans="1:38" x14ac:dyDescent="0.2">
      <c r="B59" s="2"/>
      <c r="C59" s="2"/>
      <c r="D59" s="2"/>
      <c r="E59" s="24"/>
      <c r="F59" s="24"/>
      <c r="G59" s="24"/>
    </row>
    <row r="60" spans="1:38" x14ac:dyDescent="0.2">
      <c r="B60" s="2"/>
      <c r="C60" s="2"/>
      <c r="D60" s="2"/>
      <c r="E60" s="24"/>
      <c r="F60" s="24"/>
      <c r="G60" s="24"/>
    </row>
    <row r="61" spans="1:38" x14ac:dyDescent="0.2">
      <c r="B61" s="2"/>
      <c r="C61" s="2"/>
      <c r="D61" s="2"/>
      <c r="E61" s="24"/>
      <c r="F61" s="24"/>
      <c r="G61" s="24"/>
    </row>
    <row r="62" spans="1:38" x14ac:dyDescent="0.2">
      <c r="B62" s="2"/>
      <c r="C62" s="2"/>
      <c r="D62" s="2"/>
      <c r="E62" s="24"/>
      <c r="F62" s="24"/>
      <c r="G62" s="24"/>
    </row>
    <row r="63" spans="1:38" x14ac:dyDescent="0.2">
      <c r="B63" s="2"/>
      <c r="E63" s="24"/>
      <c r="F63" s="24"/>
      <c r="G63" s="24"/>
    </row>
    <row r="64" spans="1:38" x14ac:dyDescent="0.2">
      <c r="E64" s="24"/>
      <c r="F64" s="24"/>
      <c r="G64" s="24"/>
    </row>
    <row r="65" spans="2:7" x14ac:dyDescent="0.2">
      <c r="B65" s="2"/>
      <c r="C65" s="2"/>
      <c r="D65" s="2"/>
      <c r="E65" s="24"/>
      <c r="F65" s="24"/>
      <c r="G65" s="24"/>
    </row>
    <row r="66" spans="2:7" x14ac:dyDescent="0.2">
      <c r="E66" s="24"/>
      <c r="F66" s="24"/>
      <c r="G66" s="24"/>
    </row>
    <row r="67" spans="2:7" x14ac:dyDescent="0.2">
      <c r="E67" s="24"/>
      <c r="F67" s="24"/>
      <c r="G67" s="24"/>
    </row>
    <row r="68" spans="2:7" x14ac:dyDescent="0.2">
      <c r="B68" s="2"/>
      <c r="C68" s="2"/>
      <c r="D68" s="2"/>
      <c r="E68" s="24"/>
      <c r="F68" s="24"/>
      <c r="G68" s="24"/>
    </row>
    <row r="70" spans="2:7" x14ac:dyDescent="0.2">
      <c r="B70" s="2"/>
      <c r="C70" s="2"/>
      <c r="D70" s="2"/>
    </row>
  </sheetData>
  <pageMargins left="0.75" right="0.75" top="1" bottom="1" header="0.5" footer="0.5"/>
  <pageSetup paperSize="9" orientation="portrait" r:id="rId1"/>
  <headerFooter alignWithMargins="0">
    <oddFooter>&amp;L&amp;F&amp;C&amp;D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5"/>
      <c r="B1" s="5"/>
      <c r="C1" s="2"/>
      <c r="D1" s="2"/>
      <c r="E1" s="2"/>
      <c r="J1" s="4"/>
    </row>
    <row r="2" spans="1:10" x14ac:dyDescent="0.2">
      <c r="A2" s="5"/>
      <c r="B2" s="5"/>
      <c r="J2" s="1"/>
    </row>
    <row r="3" spans="1:10" x14ac:dyDescent="0.2">
      <c r="J3" s="1"/>
    </row>
    <row r="4" spans="1:10" ht="20.25" x14ac:dyDescent="0.3">
      <c r="A4" s="5"/>
      <c r="B4" s="5"/>
      <c r="C4" s="5"/>
      <c r="D4" s="5"/>
      <c r="E4" s="5"/>
      <c r="J4" s="4" t="s">
        <v>15</v>
      </c>
    </row>
    <row r="5" spans="1:10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F5" s="1" t="s">
        <v>4</v>
      </c>
      <c r="G5" s="1" t="s">
        <v>5</v>
      </c>
      <c r="J5" s="4" t="s">
        <v>12</v>
      </c>
    </row>
    <row r="6" spans="1:10" x14ac:dyDescent="0.2">
      <c r="A6" s="6">
        <v>1970</v>
      </c>
      <c r="B6" s="2"/>
      <c r="C6" s="2">
        <v>2606.4829440000003</v>
      </c>
      <c r="D6" s="2">
        <v>3081.0856900000003</v>
      </c>
      <c r="E6" s="8">
        <f>SUM(B6:D6)/1000</f>
        <v>5.6875686340000007</v>
      </c>
      <c r="F6" s="8" t="e">
        <f>#REF!/1000</f>
        <v>#REF!</v>
      </c>
      <c r="G6" s="8" t="e">
        <f>E6-F6</f>
        <v>#REF!</v>
      </c>
    </row>
    <row r="7" spans="1:10" x14ac:dyDescent="0.2">
      <c r="A7" s="6">
        <v>1971</v>
      </c>
      <c r="B7" s="2">
        <v>194.78170499999999</v>
      </c>
      <c r="C7" s="2">
        <v>1907.1347929999999</v>
      </c>
      <c r="D7" s="2">
        <v>764.91604800000005</v>
      </c>
      <c r="E7" s="8">
        <f t="shared" ref="E7:E50" si="0">SUM(B7:D7)/1000</f>
        <v>2.8668325459999999</v>
      </c>
      <c r="F7" s="8" t="e">
        <f>#REF!/1000</f>
        <v>#REF!</v>
      </c>
      <c r="G7" s="8" t="e">
        <f t="shared" ref="G7:G50" si="1">E7-F7</f>
        <v>#REF!</v>
      </c>
    </row>
    <row r="8" spans="1:10" x14ac:dyDescent="0.2">
      <c r="A8" s="6">
        <v>1972</v>
      </c>
      <c r="B8" s="2">
        <v>775.63525000000004</v>
      </c>
      <c r="C8" s="2">
        <v>2490.3858100000007</v>
      </c>
      <c r="D8" s="2">
        <v>2104.9786080000003</v>
      </c>
      <c r="E8" s="8">
        <f t="shared" si="0"/>
        <v>5.3709996680000014</v>
      </c>
      <c r="F8" s="8" t="e">
        <f>#REF!/1000</f>
        <v>#REF!</v>
      </c>
      <c r="G8" s="8" t="e">
        <f t="shared" si="1"/>
        <v>#REF!</v>
      </c>
    </row>
    <row r="9" spans="1:10" x14ac:dyDescent="0.2">
      <c r="A9" s="6">
        <v>1973</v>
      </c>
      <c r="B9" s="2"/>
      <c r="C9" s="2">
        <v>3340.465326</v>
      </c>
      <c r="D9" s="2">
        <v>3553.6899129999997</v>
      </c>
      <c r="E9" s="8">
        <f t="shared" si="0"/>
        <v>6.8941552389999998</v>
      </c>
      <c r="F9" s="8" t="e">
        <f>#REF!/1000</f>
        <v>#REF!</v>
      </c>
      <c r="G9" s="8" t="e">
        <f t="shared" si="1"/>
        <v>#REF!</v>
      </c>
    </row>
    <row r="10" spans="1:10" x14ac:dyDescent="0.2">
      <c r="A10" s="6">
        <v>1974</v>
      </c>
      <c r="B10" s="2"/>
      <c r="C10" s="2">
        <v>3225.8130940000001</v>
      </c>
      <c r="D10" s="2">
        <v>5094.609524999998</v>
      </c>
      <c r="E10" s="8">
        <f t="shared" si="0"/>
        <v>8.3204226189999968</v>
      </c>
      <c r="F10" s="8" t="e">
        <f>#REF!/1000</f>
        <v>#REF!</v>
      </c>
      <c r="G10" s="8" t="e">
        <f t="shared" si="1"/>
        <v>#REF!</v>
      </c>
    </row>
    <row r="11" spans="1:10" x14ac:dyDescent="0.2">
      <c r="A11" s="6">
        <v>1975</v>
      </c>
      <c r="B11" s="2"/>
      <c r="C11" s="2">
        <v>3156.9395129999994</v>
      </c>
      <c r="D11" s="2">
        <v>2700.0355529999993</v>
      </c>
      <c r="E11" s="8">
        <f t="shared" si="0"/>
        <v>5.8569750659999986</v>
      </c>
      <c r="F11" s="8" t="e">
        <f>#REF!/1000</f>
        <v>#REF!</v>
      </c>
      <c r="G11" s="8" t="e">
        <f t="shared" si="1"/>
        <v>#REF!</v>
      </c>
    </row>
    <row r="12" spans="1:10" x14ac:dyDescent="0.2">
      <c r="A12" s="6">
        <v>1976</v>
      </c>
      <c r="B12" s="2">
        <v>320.61998399999999</v>
      </c>
      <c r="C12" s="2">
        <v>3714.1715800000002</v>
      </c>
      <c r="D12" s="2">
        <v>3543.3508959999999</v>
      </c>
      <c r="E12" s="8">
        <f t="shared" si="0"/>
        <v>7.5781424600000005</v>
      </c>
      <c r="F12" s="8" t="e">
        <f>#REF!/1000</f>
        <v>#REF!</v>
      </c>
      <c r="G12" s="8" t="e">
        <f t="shared" si="1"/>
        <v>#REF!</v>
      </c>
    </row>
    <row r="13" spans="1:10" x14ac:dyDescent="0.2">
      <c r="A13" s="6">
        <v>1977</v>
      </c>
      <c r="B13" s="2"/>
      <c r="C13" s="2">
        <v>4645.3755300000012</v>
      </c>
      <c r="D13" s="2">
        <v>1492.7269289999999</v>
      </c>
      <c r="E13" s="8">
        <f t="shared" si="0"/>
        <v>6.1381024590000015</v>
      </c>
      <c r="F13" s="8" t="e">
        <f>#REF!/1000</f>
        <v>#REF!</v>
      </c>
      <c r="G13" s="8" t="e">
        <f t="shared" si="1"/>
        <v>#REF!</v>
      </c>
    </row>
    <row r="14" spans="1:10" x14ac:dyDescent="0.2">
      <c r="A14" s="6">
        <v>1978</v>
      </c>
      <c r="B14" s="2"/>
      <c r="C14" s="2">
        <v>3474.636935</v>
      </c>
      <c r="D14" s="2">
        <v>3371.2238509999997</v>
      </c>
      <c r="E14" s="8">
        <f t="shared" si="0"/>
        <v>6.8458607859999994</v>
      </c>
      <c r="F14" s="8" t="e">
        <f>#REF!/1000</f>
        <v>#REF!</v>
      </c>
      <c r="G14" s="8" t="e">
        <f t="shared" si="1"/>
        <v>#REF!</v>
      </c>
    </row>
    <row r="15" spans="1:10" x14ac:dyDescent="0.2">
      <c r="A15" s="6">
        <v>1979</v>
      </c>
      <c r="B15" s="2"/>
      <c r="C15" s="2">
        <v>7099.5184810000019</v>
      </c>
      <c r="D15" s="2">
        <v>6434.9025429999992</v>
      </c>
      <c r="E15" s="8">
        <f t="shared" si="0"/>
        <v>13.534421024</v>
      </c>
      <c r="F15" s="8" t="e">
        <f>#REF!/1000</f>
        <v>#REF!</v>
      </c>
      <c r="G15" s="8" t="e">
        <f t="shared" si="1"/>
        <v>#REF!</v>
      </c>
    </row>
    <row r="16" spans="1:10" x14ac:dyDescent="0.2">
      <c r="A16" s="6">
        <v>1980</v>
      </c>
      <c r="B16" s="2">
        <v>195.32570299999998</v>
      </c>
      <c r="C16" s="2">
        <v>5420.6764469999998</v>
      </c>
      <c r="D16" s="2">
        <v>2561.989493</v>
      </c>
      <c r="E16" s="8">
        <f t="shared" si="0"/>
        <v>8.1779916430000004</v>
      </c>
      <c r="F16" s="8" t="e">
        <f>#REF!/1000</f>
        <v>#REF!</v>
      </c>
      <c r="G16" s="8" t="e">
        <f t="shared" si="1"/>
        <v>#REF!</v>
      </c>
    </row>
    <row r="17" spans="1:7" x14ac:dyDescent="0.2">
      <c r="A17" s="6">
        <v>1981</v>
      </c>
      <c r="B17" s="2">
        <v>13.20223</v>
      </c>
      <c r="C17" s="2">
        <v>2161.300714</v>
      </c>
      <c r="D17" s="2">
        <v>2672.1347670000005</v>
      </c>
      <c r="E17" s="8">
        <f t="shared" si="0"/>
        <v>4.8466377110000005</v>
      </c>
      <c r="F17" s="8" t="e">
        <f>#REF!/1000</f>
        <v>#REF!</v>
      </c>
      <c r="G17" s="8" t="e">
        <f t="shared" si="1"/>
        <v>#REF!</v>
      </c>
    </row>
    <row r="18" spans="1:7" x14ac:dyDescent="0.2">
      <c r="A18" s="6">
        <v>1982</v>
      </c>
      <c r="B18" s="2"/>
      <c r="C18" s="2">
        <v>4270.9400709999991</v>
      </c>
      <c r="D18" s="2">
        <v>6590.6376889999983</v>
      </c>
      <c r="E18" s="8">
        <f t="shared" si="0"/>
        <v>10.861577759999996</v>
      </c>
      <c r="F18" s="8" t="e">
        <f>#REF!/1000</f>
        <v>#REF!</v>
      </c>
      <c r="G18" s="8" t="e">
        <f t="shared" si="1"/>
        <v>#REF!</v>
      </c>
    </row>
    <row r="19" spans="1:7" x14ac:dyDescent="0.2">
      <c r="A19" s="6">
        <v>1983</v>
      </c>
      <c r="B19" s="2">
        <v>101.051697</v>
      </c>
      <c r="C19" s="2">
        <v>3059.4939230000009</v>
      </c>
      <c r="D19" s="2">
        <v>9509.5956879999958</v>
      </c>
      <c r="E19" s="8">
        <f t="shared" si="0"/>
        <v>12.670141307999996</v>
      </c>
      <c r="F19" s="8" t="e">
        <f>#REF!/1000</f>
        <v>#REF!</v>
      </c>
      <c r="G19" s="8" t="e">
        <f t="shared" si="1"/>
        <v>#REF!</v>
      </c>
    </row>
    <row r="20" spans="1:7" x14ac:dyDescent="0.2">
      <c r="A20" s="6">
        <v>1984</v>
      </c>
      <c r="B20" s="2"/>
      <c r="C20" s="2">
        <v>3039.8004950000004</v>
      </c>
      <c r="D20" s="2">
        <v>5363.9396289999986</v>
      </c>
      <c r="E20" s="8">
        <f t="shared" si="0"/>
        <v>8.4037401240000005</v>
      </c>
      <c r="F20" s="8" t="e">
        <f>#REF!/1000</f>
        <v>#REF!</v>
      </c>
      <c r="G20" s="8" t="e">
        <f t="shared" si="1"/>
        <v>#REF!</v>
      </c>
    </row>
    <row r="21" spans="1:7" x14ac:dyDescent="0.2">
      <c r="A21" s="6">
        <v>1985</v>
      </c>
      <c r="B21" s="2">
        <v>1452.9434639999999</v>
      </c>
      <c r="C21" s="2">
        <v>3543.6042749999992</v>
      </c>
      <c r="D21" s="2">
        <v>7566.219293000001</v>
      </c>
      <c r="E21" s="8">
        <f t="shared" si="0"/>
        <v>12.562767032</v>
      </c>
      <c r="F21" s="8" t="e">
        <f>#REF!/1000</f>
        <v>#REF!</v>
      </c>
      <c r="G21" s="8" t="e">
        <f t="shared" si="1"/>
        <v>#REF!</v>
      </c>
    </row>
    <row r="22" spans="1:7" x14ac:dyDescent="0.2">
      <c r="A22" s="6">
        <v>1986</v>
      </c>
      <c r="B22" s="2">
        <v>505.76833299999998</v>
      </c>
      <c r="C22" s="2">
        <v>3559.1167729999997</v>
      </c>
      <c r="D22" s="2">
        <v>2475.500681</v>
      </c>
      <c r="E22" s="8">
        <f t="shared" si="0"/>
        <v>6.5403857869999991</v>
      </c>
      <c r="F22" s="8" t="e">
        <f>#REF!/1000</f>
        <v>#REF!</v>
      </c>
      <c r="G22" s="8" t="e">
        <f t="shared" si="1"/>
        <v>#REF!</v>
      </c>
    </row>
    <row r="23" spans="1:7" x14ac:dyDescent="0.2">
      <c r="A23" s="6">
        <v>1987</v>
      </c>
      <c r="B23" s="2">
        <v>1998.9614450000001</v>
      </c>
      <c r="C23" s="2">
        <v>4521.6870859999999</v>
      </c>
      <c r="D23" s="2">
        <v>11536.213640999995</v>
      </c>
      <c r="E23" s="8">
        <f t="shared" si="0"/>
        <v>18.056862171999995</v>
      </c>
      <c r="F23" s="8" t="e">
        <f>#REF!/1000</f>
        <v>#REF!</v>
      </c>
      <c r="G23" s="8" t="e">
        <f t="shared" si="1"/>
        <v>#REF!</v>
      </c>
    </row>
    <row r="24" spans="1:7" x14ac:dyDescent="0.2">
      <c r="A24" s="6">
        <v>1988</v>
      </c>
      <c r="B24" s="2">
        <v>21.91469</v>
      </c>
      <c r="C24" s="2">
        <v>8653.6494820000007</v>
      </c>
      <c r="D24" s="2">
        <v>5307.6871739999988</v>
      </c>
      <c r="E24" s="8">
        <f t="shared" si="0"/>
        <v>13.983251345999999</v>
      </c>
      <c r="F24" s="8" t="e">
        <f>#REF!/1000</f>
        <v>#REF!</v>
      </c>
      <c r="G24" s="8" t="e">
        <f t="shared" si="1"/>
        <v>#REF!</v>
      </c>
    </row>
    <row r="25" spans="1:7" x14ac:dyDescent="0.2">
      <c r="A25" s="6">
        <v>1989</v>
      </c>
      <c r="B25" s="2">
        <v>3181.2213670000001</v>
      </c>
      <c r="C25" s="2">
        <v>9671.1196339999988</v>
      </c>
      <c r="D25" s="2">
        <v>15691.843609999998</v>
      </c>
      <c r="E25" s="8">
        <f t="shared" si="0"/>
        <v>28.544184610999999</v>
      </c>
      <c r="F25" s="8" t="e">
        <f>#REF!/1000</f>
        <v>#REF!</v>
      </c>
      <c r="G25" s="8" t="e">
        <f t="shared" si="1"/>
        <v>#REF!</v>
      </c>
    </row>
    <row r="26" spans="1:7" x14ac:dyDescent="0.2">
      <c r="A26" s="6">
        <v>1990</v>
      </c>
      <c r="B26" s="2">
        <v>314.589516</v>
      </c>
      <c r="C26" s="2">
        <v>6438.5427859999991</v>
      </c>
      <c r="D26" s="2">
        <v>35902.646755999995</v>
      </c>
      <c r="E26" s="8">
        <f t="shared" si="0"/>
        <v>42.655779057999993</v>
      </c>
      <c r="F26" s="8" t="e">
        <f>#REF!/1000</f>
        <v>#REF!</v>
      </c>
      <c r="G26" s="8" t="e">
        <f t="shared" si="1"/>
        <v>#REF!</v>
      </c>
    </row>
    <row r="27" spans="1:7" x14ac:dyDescent="0.2">
      <c r="A27" s="6">
        <v>1991</v>
      </c>
      <c r="B27" s="2">
        <v>173.124527</v>
      </c>
      <c r="C27" s="2">
        <v>6428.3445209999982</v>
      </c>
      <c r="D27" s="2">
        <v>21825.808358999995</v>
      </c>
      <c r="E27" s="8">
        <f t="shared" si="0"/>
        <v>28.427277406999995</v>
      </c>
      <c r="F27" s="8" t="e">
        <f>#REF!/1000</f>
        <v>#REF!</v>
      </c>
      <c r="G27" s="8" t="e">
        <f t="shared" si="1"/>
        <v>#REF!</v>
      </c>
    </row>
    <row r="28" spans="1:7" x14ac:dyDescent="0.2">
      <c r="A28" s="6">
        <v>1992</v>
      </c>
      <c r="B28" s="2">
        <v>150.22874400000001</v>
      </c>
      <c r="C28" s="2">
        <v>7983.903798999997</v>
      </c>
      <c r="D28" s="2">
        <v>41327.277839999995</v>
      </c>
      <c r="E28" s="8">
        <f>SUM(B28:D28)/1000</f>
        <v>49.461410382999993</v>
      </c>
      <c r="F28" s="8" t="e">
        <f>#REF!/1000</f>
        <v>#REF!</v>
      </c>
      <c r="G28" s="8" t="e">
        <f t="shared" si="1"/>
        <v>#REF!</v>
      </c>
    </row>
    <row r="29" spans="1:7" x14ac:dyDescent="0.2">
      <c r="A29" s="6">
        <v>1993</v>
      </c>
      <c r="B29" s="2">
        <v>340.91706699999997</v>
      </c>
      <c r="C29" s="2">
        <v>5861.3869079999995</v>
      </c>
      <c r="D29" s="2">
        <v>15729.118088999996</v>
      </c>
      <c r="E29" s="8">
        <f t="shared" si="0"/>
        <v>21.931422063999996</v>
      </c>
      <c r="F29" s="8" t="e">
        <f>#REF!/1000</f>
        <v>#REF!</v>
      </c>
      <c r="G29" s="8" t="e">
        <f t="shared" si="1"/>
        <v>#REF!</v>
      </c>
    </row>
    <row r="30" spans="1:7" x14ac:dyDescent="0.2">
      <c r="A30" s="6">
        <v>1994</v>
      </c>
      <c r="B30" s="2">
        <v>24811.778739000001</v>
      </c>
      <c r="C30" s="2">
        <v>7643.0469919999996</v>
      </c>
      <c r="D30" s="2">
        <v>10637.500853000003</v>
      </c>
      <c r="E30" s="8">
        <f t="shared" si="0"/>
        <v>43.092326584000006</v>
      </c>
      <c r="F30" s="8" t="e">
        <f>#REF!/1000</f>
        <v>#REF!</v>
      </c>
      <c r="G30" s="8" t="e">
        <f t="shared" si="1"/>
        <v>#REF!</v>
      </c>
    </row>
    <row r="31" spans="1:7" x14ac:dyDescent="0.2">
      <c r="A31" s="6">
        <v>1995</v>
      </c>
      <c r="B31" s="2">
        <v>3940.8528759999999</v>
      </c>
      <c r="C31" s="2">
        <v>4283.4663840000021</v>
      </c>
      <c r="D31" s="2">
        <v>19274.895555999996</v>
      </c>
      <c r="E31" s="8">
        <f t="shared" si="0"/>
        <v>27.499214815999999</v>
      </c>
      <c r="F31" s="8" t="e">
        <f>#REF!/1000</f>
        <v>#REF!</v>
      </c>
      <c r="G31" s="8" t="e">
        <f t="shared" si="1"/>
        <v>#REF!</v>
      </c>
    </row>
    <row r="32" spans="1:7" x14ac:dyDescent="0.2">
      <c r="A32" s="6">
        <v>1996</v>
      </c>
      <c r="B32" s="2">
        <v>110.262987</v>
      </c>
      <c r="C32" s="2">
        <v>7164.1157429999976</v>
      </c>
      <c r="D32" s="2">
        <v>14638.810634000001</v>
      </c>
      <c r="E32" s="8">
        <f t="shared" si="0"/>
        <v>21.913189363999997</v>
      </c>
      <c r="F32" s="8" t="e">
        <f>#REF!/1000</f>
        <v>#REF!</v>
      </c>
      <c r="G32" s="8" t="e">
        <f t="shared" si="1"/>
        <v>#REF!</v>
      </c>
    </row>
    <row r="33" spans="1:10" x14ac:dyDescent="0.2">
      <c r="A33" s="6">
        <v>1997</v>
      </c>
      <c r="B33" s="2">
        <v>164.87309200000001</v>
      </c>
      <c r="C33" s="2">
        <v>6598.827334999999</v>
      </c>
      <c r="D33" s="2">
        <v>9289.6020479999988</v>
      </c>
      <c r="E33" s="8">
        <f t="shared" si="0"/>
        <v>16.053302474999995</v>
      </c>
      <c r="F33" s="8" t="e">
        <f>#REF!/1000</f>
        <v>#REF!</v>
      </c>
      <c r="G33" s="8" t="e">
        <f t="shared" si="1"/>
        <v>#REF!</v>
      </c>
    </row>
    <row r="34" spans="1:10" x14ac:dyDescent="0.2">
      <c r="A34" s="6">
        <v>1998</v>
      </c>
      <c r="B34" s="2">
        <v>75.264882</v>
      </c>
      <c r="C34" s="2">
        <v>5998.3033540000006</v>
      </c>
      <c r="D34" s="2">
        <v>23401.946035000004</v>
      </c>
      <c r="E34" s="8">
        <f t="shared" si="0"/>
        <v>29.475514271000009</v>
      </c>
      <c r="F34" s="8" t="e">
        <f>#REF!/1000</f>
        <v>#REF!</v>
      </c>
      <c r="G34" s="8" t="e">
        <f t="shared" si="1"/>
        <v>#REF!</v>
      </c>
    </row>
    <row r="35" spans="1:10" x14ac:dyDescent="0.2">
      <c r="A35" s="6">
        <v>1999</v>
      </c>
      <c r="B35" s="2">
        <v>3291.9949300000003</v>
      </c>
      <c r="C35" s="2">
        <v>8363.201705999998</v>
      </c>
      <c r="D35" s="2">
        <v>38224.996530000004</v>
      </c>
      <c r="E35" s="8">
        <f t="shared" si="0"/>
        <v>49.880193166000005</v>
      </c>
      <c r="F35" s="8" t="e">
        <f>#REF!/1000</f>
        <v>#REF!</v>
      </c>
      <c r="G35" s="8" t="e">
        <f t="shared" si="1"/>
        <v>#REF!</v>
      </c>
    </row>
    <row r="36" spans="1:10" x14ac:dyDescent="0.2">
      <c r="A36" s="6">
        <v>2000</v>
      </c>
      <c r="B36" s="2">
        <v>27.875499999999999</v>
      </c>
      <c r="C36" s="2">
        <v>6141.7198370000006</v>
      </c>
      <c r="D36" s="2">
        <v>11671.428478999998</v>
      </c>
      <c r="E36" s="8">
        <f t="shared" si="0"/>
        <v>17.841023816</v>
      </c>
      <c r="F36" s="8" t="e">
        <f>#REF!/1000</f>
        <v>#REF!</v>
      </c>
      <c r="G36" s="8" t="e">
        <f t="shared" si="1"/>
        <v>#REF!</v>
      </c>
    </row>
    <row r="37" spans="1:10" x14ac:dyDescent="0.2">
      <c r="A37" s="6">
        <v>2001</v>
      </c>
      <c r="B37" s="2">
        <v>895.12703099999999</v>
      </c>
      <c r="C37" s="2">
        <v>34976.843838999994</v>
      </c>
      <c r="D37" s="2">
        <v>15150.906980000002</v>
      </c>
      <c r="E37" s="8">
        <f t="shared" si="0"/>
        <v>51.022877849999993</v>
      </c>
      <c r="F37" s="8" t="e">
        <f>#REF!/1000</f>
        <v>#REF!</v>
      </c>
      <c r="G37" s="8" t="e">
        <f t="shared" si="1"/>
        <v>#REF!</v>
      </c>
    </row>
    <row r="38" spans="1:10" x14ac:dyDescent="0.2">
      <c r="A38" s="6">
        <v>2002</v>
      </c>
      <c r="B38" s="2">
        <v>6.6715049999999998</v>
      </c>
      <c r="C38" s="2">
        <v>4071.2933460000008</v>
      </c>
      <c r="D38" s="2">
        <v>18604.191741000002</v>
      </c>
      <c r="E38" s="8">
        <f t="shared" si="0"/>
        <v>22.682156592000002</v>
      </c>
      <c r="F38" s="8" t="e">
        <f>#REF!/1000</f>
        <v>#REF!</v>
      </c>
      <c r="G38" s="8" t="e">
        <f t="shared" si="1"/>
        <v>#REF!</v>
      </c>
      <c r="J38" t="s">
        <v>13</v>
      </c>
    </row>
    <row r="39" spans="1:10" x14ac:dyDescent="0.2">
      <c r="A39" s="6">
        <v>2003</v>
      </c>
      <c r="B39" s="2">
        <v>582.09179700000004</v>
      </c>
      <c r="C39" s="2">
        <v>4226.8670640000009</v>
      </c>
      <c r="D39" s="2">
        <v>22967.574200000003</v>
      </c>
      <c r="E39" s="8">
        <f t="shared" si="0"/>
        <v>27.776533061000002</v>
      </c>
      <c r="F39" s="8" t="e">
        <f>#REF!/1000</f>
        <v>#REF!</v>
      </c>
      <c r="G39" s="8" t="e">
        <f t="shared" si="1"/>
        <v>#REF!</v>
      </c>
      <c r="J39" s="17"/>
    </row>
    <row r="40" spans="1:10" x14ac:dyDescent="0.2">
      <c r="A40" s="6">
        <v>2004</v>
      </c>
      <c r="B40" s="2">
        <v>3479.5937350000004</v>
      </c>
      <c r="C40" s="2">
        <v>4571.8757349999996</v>
      </c>
      <c r="D40" s="2">
        <v>53658.354649000015</v>
      </c>
      <c r="E40" s="8">
        <f t="shared" si="0"/>
        <v>61.709824119000011</v>
      </c>
      <c r="F40" s="8" t="e">
        <f>#REF!/1000</f>
        <v>#REF!</v>
      </c>
      <c r="G40" s="8" t="e">
        <f t="shared" si="1"/>
        <v>#REF!</v>
      </c>
      <c r="J40" t="s">
        <v>14</v>
      </c>
    </row>
    <row r="41" spans="1:10" x14ac:dyDescent="0.2">
      <c r="A41" s="6">
        <v>2005</v>
      </c>
      <c r="B41" s="2">
        <v>330.25273500000003</v>
      </c>
      <c r="C41" s="2">
        <v>6685.5902650000007</v>
      </c>
      <c r="D41" s="2">
        <v>126608.14202099996</v>
      </c>
      <c r="E41" s="8">
        <f t="shared" si="0"/>
        <v>133.62398502099998</v>
      </c>
      <c r="F41" s="8" t="e">
        <f>#REF!/1000</f>
        <v>#REF!</v>
      </c>
      <c r="G41" s="8" t="e">
        <f t="shared" si="1"/>
        <v>#REF!</v>
      </c>
    </row>
    <row r="42" spans="1:10" x14ac:dyDescent="0.2">
      <c r="A42" s="6">
        <v>2006</v>
      </c>
      <c r="B42" s="2">
        <v>96.447023999999999</v>
      </c>
      <c r="C42" s="2">
        <v>6068.8445569999994</v>
      </c>
      <c r="D42" s="2">
        <v>14891.975125999998</v>
      </c>
      <c r="E42" s="8">
        <f t="shared" si="0"/>
        <v>21.057266706999997</v>
      </c>
      <c r="F42" s="8" t="e">
        <f>#REF!/1000</f>
        <v>#REF!</v>
      </c>
      <c r="G42" s="8" t="e">
        <f t="shared" si="1"/>
        <v>#REF!</v>
      </c>
    </row>
    <row r="43" spans="1:10" x14ac:dyDescent="0.2">
      <c r="A43" s="6">
        <v>2007</v>
      </c>
      <c r="B43" s="2">
        <v>648.7442850000001</v>
      </c>
      <c r="C43" s="2">
        <v>6682.0854129999998</v>
      </c>
      <c r="D43" s="2">
        <v>27347.826013999998</v>
      </c>
      <c r="E43" s="8">
        <f t="shared" si="0"/>
        <v>34.678655712000001</v>
      </c>
      <c r="F43" s="8" t="e">
        <f>#REF!/1000</f>
        <v>#REF!</v>
      </c>
      <c r="G43" s="8" t="e">
        <f t="shared" si="1"/>
        <v>#REF!</v>
      </c>
    </row>
    <row r="44" spans="1:10" x14ac:dyDescent="0.2">
      <c r="A44" s="6">
        <v>2008</v>
      </c>
      <c r="B44" s="2">
        <v>470.02087500000005</v>
      </c>
      <c r="C44" s="2">
        <v>9350.9314030000005</v>
      </c>
      <c r="D44" s="2">
        <v>48863.747321999988</v>
      </c>
      <c r="E44" s="8">
        <f t="shared" si="0"/>
        <v>58.684699599999995</v>
      </c>
      <c r="F44" s="8" t="e">
        <f>#REF!/1000</f>
        <v>#REF!</v>
      </c>
      <c r="G44" s="8" t="e">
        <f t="shared" si="1"/>
        <v>#REF!</v>
      </c>
    </row>
    <row r="45" spans="1:10" x14ac:dyDescent="0.2">
      <c r="A45" s="6">
        <v>2009</v>
      </c>
      <c r="B45" s="2">
        <v>681.45939799999996</v>
      </c>
      <c r="C45" s="2">
        <v>4394.2136609999998</v>
      </c>
      <c r="D45" s="2">
        <v>23944.55123600001</v>
      </c>
      <c r="E45" s="8">
        <f t="shared" si="0"/>
        <v>29.020224295000013</v>
      </c>
      <c r="F45" s="8" t="e">
        <f>#REF!/1000</f>
        <v>#REF!</v>
      </c>
      <c r="G45" s="8" t="e">
        <f t="shared" si="1"/>
        <v>#REF!</v>
      </c>
    </row>
    <row r="46" spans="1:10" x14ac:dyDescent="0.2">
      <c r="A46" s="6">
        <v>2010</v>
      </c>
      <c r="B46" s="2">
        <v>14862.161181999998</v>
      </c>
      <c r="C46" s="2">
        <v>5253.4555990000008</v>
      </c>
      <c r="D46" s="2">
        <v>33319.636354999988</v>
      </c>
      <c r="E46" s="8">
        <f t="shared" si="0"/>
        <v>53.435253135999986</v>
      </c>
      <c r="F46" s="8" t="e">
        <f>#REF!/1000</f>
        <v>#REF!</v>
      </c>
      <c r="G46" s="8" t="e">
        <f t="shared" si="1"/>
        <v>#REF!</v>
      </c>
    </row>
    <row r="47" spans="1:10" x14ac:dyDescent="0.2">
      <c r="A47" s="6">
        <v>2011</v>
      </c>
      <c r="B47" s="2">
        <v>57219.831639999997</v>
      </c>
      <c r="C47" s="2">
        <v>6856.1084119999996</v>
      </c>
      <c r="D47" s="2">
        <v>70273.695546000032</v>
      </c>
      <c r="E47" s="8">
        <f t="shared" si="0"/>
        <v>134.34963559800002</v>
      </c>
      <c r="F47" s="8" t="e">
        <f>#REF!/1000</f>
        <v>#REF!</v>
      </c>
      <c r="G47" s="8" t="e">
        <f t="shared" si="1"/>
        <v>#REF!</v>
      </c>
    </row>
    <row r="48" spans="1:10" x14ac:dyDescent="0.2">
      <c r="A48" s="6">
        <v>2012</v>
      </c>
      <c r="B48" s="2">
        <v>1787.9460859999999</v>
      </c>
      <c r="C48" s="2">
        <v>6145.720215999997</v>
      </c>
      <c r="D48" s="2">
        <v>67931.003597000032</v>
      </c>
      <c r="E48" s="8">
        <f t="shared" si="0"/>
        <v>75.864669899000035</v>
      </c>
      <c r="F48" s="8" t="e">
        <f>#REF!/1000</f>
        <v>#REF!</v>
      </c>
      <c r="G48" s="8" t="e">
        <f t="shared" si="1"/>
        <v>#REF!</v>
      </c>
    </row>
    <row r="49" spans="1:7" x14ac:dyDescent="0.2">
      <c r="A49" s="6">
        <v>2013</v>
      </c>
      <c r="B49" s="2">
        <v>46.360664999999997</v>
      </c>
      <c r="C49" s="2">
        <v>7967.8410929999982</v>
      </c>
      <c r="D49" s="2">
        <v>36852.03408100002</v>
      </c>
      <c r="E49" s="8">
        <f>SUM(B49:D49)/1000</f>
        <v>44.866235839000012</v>
      </c>
      <c r="F49" s="8" t="e">
        <f>#REF!/1000</f>
        <v>#REF!</v>
      </c>
      <c r="G49" s="8" t="e">
        <f t="shared" si="1"/>
        <v>#REF!</v>
      </c>
    </row>
    <row r="50" spans="1:7" x14ac:dyDescent="0.2">
      <c r="A50" s="6">
        <v>2014</v>
      </c>
      <c r="B50" s="2">
        <v>317.20134699999994</v>
      </c>
      <c r="C50" s="2">
        <v>7136.1053890000012</v>
      </c>
      <c r="D50" s="2">
        <v>29058.045556000005</v>
      </c>
      <c r="E50" s="8">
        <f t="shared" si="0"/>
        <v>36.511352292000005</v>
      </c>
      <c r="F50" s="8" t="e">
        <f>#REF!/1000</f>
        <v>#REF!</v>
      </c>
      <c r="G50" s="8" t="e">
        <f t="shared" si="1"/>
        <v>#REF!</v>
      </c>
    </row>
    <row r="51" spans="1:7" x14ac:dyDescent="0.2">
      <c r="A51" s="6">
        <v>2015</v>
      </c>
      <c r="B51" s="2">
        <v>516.62949000000003</v>
      </c>
      <c r="C51" s="2">
        <v>9378.567688000001</v>
      </c>
      <c r="D51" s="2">
        <v>27550.273883000005</v>
      </c>
      <c r="E51" s="8">
        <f t="shared" ref="E51:E52" si="2">SUM(B51:D51)/1000</f>
        <v>37.445471061000006</v>
      </c>
      <c r="F51" s="8" t="e">
        <f>#REF!/1000</f>
        <v>#REF!</v>
      </c>
      <c r="G51" s="8" t="e">
        <f t="shared" ref="G51:G52" si="3">E51-F51</f>
        <v>#REF!</v>
      </c>
    </row>
    <row r="52" spans="1:7" x14ac:dyDescent="0.2">
      <c r="A52" s="6">
        <v>2016</v>
      </c>
      <c r="B52" s="3">
        <v>8996.1603730000006</v>
      </c>
      <c r="C52" s="3">
        <v>6857.4473270000008</v>
      </c>
      <c r="D52" s="3">
        <v>35487.255354999987</v>
      </c>
      <c r="E52" s="8">
        <f t="shared" si="2"/>
        <v>51.340863054999986</v>
      </c>
      <c r="F52" s="8" t="e">
        <f>#REF!/1000</f>
        <v>#REF!</v>
      </c>
      <c r="G52" s="8" t="e">
        <f t="shared" si="3"/>
        <v>#REF!</v>
      </c>
    </row>
    <row r="53" spans="1:7" x14ac:dyDescent="0.2">
      <c r="B53" s="2"/>
      <c r="C53" s="2"/>
      <c r="D53" s="7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6"/>
      <c r="D2" t="s">
        <v>28</v>
      </c>
    </row>
    <row r="3" spans="1:5" x14ac:dyDescent="0.2">
      <c r="D3" s="19" t="s">
        <v>93</v>
      </c>
    </row>
    <row r="13" spans="1:5" x14ac:dyDescent="0.2">
      <c r="D13" t="s">
        <v>22</v>
      </c>
      <c r="E13" t="s">
        <v>27</v>
      </c>
    </row>
    <row r="14" spans="1:5" x14ac:dyDescent="0.2">
      <c r="C14" t="s">
        <v>23</v>
      </c>
      <c r="D14" s="18">
        <v>0.95257999999999998</v>
      </c>
      <c r="E14">
        <v>4</v>
      </c>
    </row>
    <row r="15" spans="1:5" x14ac:dyDescent="0.2">
      <c r="C15" t="s">
        <v>24</v>
      </c>
      <c r="D15" s="18">
        <v>4.8726500000000001</v>
      </c>
      <c r="E15">
        <v>6</v>
      </c>
    </row>
    <row r="16" spans="1:5" x14ac:dyDescent="0.2">
      <c r="C16" t="s">
        <v>25</v>
      </c>
      <c r="D16" s="18">
        <v>7.4109000000000007</v>
      </c>
      <c r="E16">
        <v>15</v>
      </c>
    </row>
    <row r="17" spans="3:5" x14ac:dyDescent="0.2">
      <c r="C17" t="s">
        <v>26</v>
      </c>
      <c r="D17" s="18">
        <v>8.0955700000000004</v>
      </c>
      <c r="E17">
        <v>20</v>
      </c>
    </row>
    <row r="18" spans="3:5" x14ac:dyDescent="0.2">
      <c r="D18" s="18"/>
    </row>
    <row r="19" spans="3:5" x14ac:dyDescent="0.2">
      <c r="D19" s="1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10</v>
      </c>
    </row>
    <row r="2" spans="2:7" x14ac:dyDescent="0.2">
      <c r="C2" s="19" t="s">
        <v>94</v>
      </c>
    </row>
    <row r="6" spans="2:7" x14ac:dyDescent="0.2">
      <c r="B6" s="27"/>
      <c r="C6" s="27" t="s">
        <v>4</v>
      </c>
      <c r="D6" t="s">
        <v>29</v>
      </c>
      <c r="E6" t="s">
        <v>8</v>
      </c>
      <c r="F6" t="s">
        <v>30</v>
      </c>
      <c r="G6" t="s">
        <v>31</v>
      </c>
    </row>
    <row r="7" spans="2:7" x14ac:dyDescent="0.2">
      <c r="B7" s="27" t="s">
        <v>32</v>
      </c>
      <c r="C7" s="28">
        <v>0.70463999999999993</v>
      </c>
      <c r="D7" t="s">
        <v>33</v>
      </c>
      <c r="E7" t="s">
        <v>6</v>
      </c>
      <c r="F7">
        <v>704.64</v>
      </c>
      <c r="G7">
        <v>891.95</v>
      </c>
    </row>
    <row r="8" spans="2:7" x14ac:dyDescent="0.2">
      <c r="B8" s="27" t="s">
        <v>34</v>
      </c>
      <c r="C8" s="28">
        <v>0.91864999999999997</v>
      </c>
      <c r="D8" t="s">
        <v>35</v>
      </c>
      <c r="E8" t="s">
        <v>6</v>
      </c>
      <c r="F8">
        <v>918.65</v>
      </c>
      <c r="G8">
        <v>1200</v>
      </c>
    </row>
    <row r="9" spans="2:7" x14ac:dyDescent="0.2">
      <c r="B9" s="27" t="s">
        <v>36</v>
      </c>
      <c r="C9" s="28">
        <v>0.93332999999999999</v>
      </c>
      <c r="D9" t="s">
        <v>37</v>
      </c>
      <c r="E9" t="s">
        <v>6</v>
      </c>
      <c r="F9">
        <v>933.33</v>
      </c>
      <c r="G9">
        <v>1418.2</v>
      </c>
    </row>
    <row r="10" spans="2:7" x14ac:dyDescent="0.2">
      <c r="B10" s="27" t="s">
        <v>38</v>
      </c>
      <c r="C10" s="28">
        <v>1.07636</v>
      </c>
      <c r="D10" t="s">
        <v>39</v>
      </c>
      <c r="E10" t="s">
        <v>17</v>
      </c>
      <c r="F10">
        <v>1076.3599999999999</v>
      </c>
      <c r="G10">
        <v>3746.15</v>
      </c>
    </row>
    <row r="11" spans="2:7" x14ac:dyDescent="0.2">
      <c r="B11" s="27" t="s">
        <v>40</v>
      </c>
      <c r="C11" s="28">
        <v>1.20434</v>
      </c>
      <c r="D11" t="s">
        <v>41</v>
      </c>
      <c r="E11" t="s">
        <v>6</v>
      </c>
      <c r="F11">
        <v>1204.3399999999999</v>
      </c>
      <c r="G11">
        <v>1661.16</v>
      </c>
    </row>
    <row r="12" spans="2:7" x14ac:dyDescent="0.2">
      <c r="B12" s="27" t="s">
        <v>43</v>
      </c>
      <c r="C12" s="28">
        <v>1.27172</v>
      </c>
      <c r="D12" t="s">
        <v>42</v>
      </c>
      <c r="E12" t="s">
        <v>6</v>
      </c>
      <c r="F12">
        <v>1271.72</v>
      </c>
      <c r="G12">
        <v>1434.76</v>
      </c>
    </row>
    <row r="13" spans="2:7" x14ac:dyDescent="0.2">
      <c r="B13" s="27" t="s">
        <v>43</v>
      </c>
      <c r="C13" s="28">
        <v>1.38259</v>
      </c>
      <c r="D13" t="s">
        <v>44</v>
      </c>
      <c r="E13" t="s">
        <v>6</v>
      </c>
      <c r="F13">
        <v>1382.59</v>
      </c>
      <c r="G13">
        <v>2869.52</v>
      </c>
    </row>
    <row r="14" spans="2:7" x14ac:dyDescent="0.2">
      <c r="B14" s="27" t="s">
        <v>45</v>
      </c>
      <c r="C14" s="28">
        <v>1.5047200000000001</v>
      </c>
      <c r="D14" t="s">
        <v>46</v>
      </c>
      <c r="E14" t="s">
        <v>6</v>
      </c>
      <c r="F14">
        <v>1504.72</v>
      </c>
      <c r="G14">
        <v>2314.96</v>
      </c>
    </row>
    <row r="15" spans="2:7" x14ac:dyDescent="0.2">
      <c r="B15" s="27" t="s">
        <v>47</v>
      </c>
      <c r="C15" s="28">
        <v>2.7820800000000001</v>
      </c>
      <c r="D15" t="s">
        <v>48</v>
      </c>
      <c r="E15" t="s">
        <v>18</v>
      </c>
      <c r="F15">
        <v>2782.08</v>
      </c>
      <c r="G15">
        <v>3952.51</v>
      </c>
    </row>
    <row r="16" spans="2:7" x14ac:dyDescent="0.2">
      <c r="B16" s="27" t="s">
        <v>49</v>
      </c>
      <c r="C16" s="28">
        <v>2.9962800000000001</v>
      </c>
      <c r="D16" t="s">
        <v>50</v>
      </c>
      <c r="E16" t="s">
        <v>6</v>
      </c>
      <c r="F16">
        <v>2996.28</v>
      </c>
      <c r="G16">
        <v>4582.55</v>
      </c>
    </row>
    <row r="41" spans="10:10" x14ac:dyDescent="0.2">
      <c r="J41" s="32" t="s">
        <v>92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20"/>
  <sheetViews>
    <sheetView workbookViewId="0">
      <selection activeCell="D3" sqref="D3"/>
    </sheetView>
  </sheetViews>
  <sheetFormatPr defaultColWidth="9.140625" defaultRowHeight="12.75" x14ac:dyDescent="0.2"/>
  <cols>
    <col min="1" max="1" width="9.140625" style="10"/>
    <col min="2" max="2" width="7.28515625" style="10" customWidth="1"/>
    <col min="3" max="3" width="12.42578125" style="10" customWidth="1"/>
    <col min="4" max="4" width="30.5703125" style="10" customWidth="1"/>
    <col min="5" max="5" width="22" style="10" customWidth="1"/>
    <col min="6" max="6" width="18.140625" style="10" customWidth="1"/>
    <col min="7" max="7" width="20.28515625" style="10" customWidth="1"/>
    <col min="8" max="8" width="4.42578125" style="10" customWidth="1"/>
    <col min="9" max="10" width="9.140625" style="10"/>
    <col min="11" max="12" width="0" style="10" hidden="1" customWidth="1"/>
    <col min="13" max="16384" width="9.140625" style="10"/>
  </cols>
  <sheetData>
    <row r="4" spans="2:6" x14ac:dyDescent="0.2">
      <c r="B4" s="9" t="s">
        <v>16</v>
      </c>
    </row>
    <row r="5" spans="2:6" x14ac:dyDescent="0.2">
      <c r="B5" s="9" t="s">
        <v>95</v>
      </c>
    </row>
    <row r="7" spans="2:6" s="13" customFormat="1" ht="14.25" x14ac:dyDescent="0.2">
      <c r="B7" s="11" t="s">
        <v>7</v>
      </c>
      <c r="C7" s="11" t="s">
        <v>8</v>
      </c>
      <c r="D7" s="12" t="s">
        <v>9</v>
      </c>
      <c r="E7" s="11" t="s">
        <v>29</v>
      </c>
      <c r="F7" s="11" t="s">
        <v>56</v>
      </c>
    </row>
    <row r="8" spans="2:6" x14ac:dyDescent="0.2">
      <c r="B8" s="14">
        <v>1</v>
      </c>
      <c r="C8" s="10">
        <v>1980</v>
      </c>
      <c r="D8" s="10" t="s">
        <v>51</v>
      </c>
      <c r="E8" s="29" t="s">
        <v>57</v>
      </c>
      <c r="F8" s="10">
        <v>34.4</v>
      </c>
    </row>
    <row r="9" spans="2:6" x14ac:dyDescent="0.2">
      <c r="B9" s="14">
        <v>2</v>
      </c>
      <c r="C9" s="10">
        <v>1999</v>
      </c>
      <c r="D9" s="10" t="s">
        <v>52</v>
      </c>
      <c r="E9" s="29" t="s">
        <v>58</v>
      </c>
      <c r="F9" s="10">
        <v>28.8</v>
      </c>
    </row>
    <row r="10" spans="2:6" x14ac:dyDescent="0.2">
      <c r="B10" s="14">
        <v>3</v>
      </c>
      <c r="C10" s="10">
        <v>1976</v>
      </c>
      <c r="D10" s="10" t="s">
        <v>51</v>
      </c>
      <c r="E10" s="14" t="s">
        <v>59</v>
      </c>
      <c r="F10" s="10">
        <v>14.6</v>
      </c>
    </row>
    <row r="11" spans="2:6" x14ac:dyDescent="0.2">
      <c r="B11" s="14">
        <v>4</v>
      </c>
      <c r="C11" s="10">
        <v>2012</v>
      </c>
      <c r="D11" s="10" t="s">
        <v>51</v>
      </c>
      <c r="E11" s="29" t="s">
        <v>60</v>
      </c>
      <c r="F11" s="10">
        <v>17.3</v>
      </c>
    </row>
    <row r="12" spans="2:6" x14ac:dyDescent="0.2">
      <c r="B12" s="14">
        <v>5</v>
      </c>
      <c r="C12" s="10">
        <v>1977</v>
      </c>
      <c r="D12" s="10" t="s">
        <v>53</v>
      </c>
      <c r="E12" s="29" t="s">
        <v>61</v>
      </c>
      <c r="F12" s="10">
        <v>6.7</v>
      </c>
    </row>
    <row r="13" spans="2:6" x14ac:dyDescent="0.2">
      <c r="B13" s="14">
        <v>6</v>
      </c>
      <c r="C13" s="10">
        <v>2016</v>
      </c>
      <c r="D13" s="10" t="s">
        <v>51</v>
      </c>
      <c r="E13" s="29" t="s">
        <v>65</v>
      </c>
      <c r="F13" s="10">
        <v>6</v>
      </c>
    </row>
    <row r="14" spans="2:6" x14ac:dyDescent="0.2">
      <c r="B14" s="14">
        <v>7</v>
      </c>
      <c r="C14" s="10">
        <v>1999</v>
      </c>
      <c r="D14" s="10" t="s">
        <v>54</v>
      </c>
      <c r="E14" s="29" t="s">
        <v>62</v>
      </c>
      <c r="F14" s="10">
        <v>4.9000000000000004</v>
      </c>
    </row>
    <row r="15" spans="2:6" x14ac:dyDescent="0.2">
      <c r="B15" s="14">
        <v>8</v>
      </c>
      <c r="C15" s="10">
        <v>1979</v>
      </c>
      <c r="D15" s="10" t="s">
        <v>55</v>
      </c>
      <c r="E15" s="29" t="s">
        <v>66</v>
      </c>
      <c r="F15" s="10">
        <v>4.5999999999999996</v>
      </c>
    </row>
    <row r="16" spans="2:6" x14ac:dyDescent="0.2">
      <c r="B16" s="14">
        <v>9</v>
      </c>
      <c r="C16" s="10">
        <v>2009</v>
      </c>
      <c r="D16" s="10" t="s">
        <v>51</v>
      </c>
      <c r="E16" s="29" t="s">
        <v>63</v>
      </c>
      <c r="F16" s="10">
        <v>4</v>
      </c>
    </row>
    <row r="17" spans="2:6" x14ac:dyDescent="0.2">
      <c r="B17" s="14">
        <v>10</v>
      </c>
      <c r="C17" s="10">
        <v>1997</v>
      </c>
      <c r="D17" s="10" t="s">
        <v>51</v>
      </c>
      <c r="E17" s="29" t="s">
        <v>64</v>
      </c>
      <c r="F17" s="10">
        <v>3</v>
      </c>
    </row>
    <row r="18" spans="2:6" x14ac:dyDescent="0.2">
      <c r="B18" s="14"/>
      <c r="E18" s="29"/>
    </row>
    <row r="20" spans="2:6" x14ac:dyDescent="0.2">
      <c r="B20" s="30" t="s">
        <v>67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5" t="s">
        <v>11</v>
      </c>
    </row>
    <row r="2" spans="1:16" ht="21" x14ac:dyDescent="0.2">
      <c r="A2" s="20" t="s">
        <v>97</v>
      </c>
      <c r="D2" t="s">
        <v>4</v>
      </c>
      <c r="O2" t="s">
        <v>68</v>
      </c>
      <c r="P2" t="s">
        <v>69</v>
      </c>
    </row>
    <row r="3" spans="1:16" x14ac:dyDescent="0.2">
      <c r="C3" t="s">
        <v>70</v>
      </c>
      <c r="D3" s="18">
        <f>SUM(P3:P12)/1000000</f>
        <v>2.480982</v>
      </c>
      <c r="O3">
        <v>1978</v>
      </c>
      <c r="P3">
        <v>147719</v>
      </c>
    </row>
    <row r="4" spans="1:16" x14ac:dyDescent="0.2">
      <c r="C4" t="s">
        <v>71</v>
      </c>
      <c r="D4" s="18">
        <f>SUM(P13:P22)/1000000</f>
        <v>5.6577729999999997</v>
      </c>
      <c r="O4">
        <v>1979</v>
      </c>
      <c r="P4">
        <v>483281</v>
      </c>
    </row>
    <row r="5" spans="1:16" x14ac:dyDescent="0.2">
      <c r="C5" t="s">
        <v>72</v>
      </c>
      <c r="D5" s="18">
        <f>SUM(P23:P32)/1000000</f>
        <v>25.641760000000001</v>
      </c>
      <c r="O5">
        <v>1980</v>
      </c>
      <c r="P5">
        <v>230414</v>
      </c>
    </row>
    <row r="6" spans="1:16" x14ac:dyDescent="0.2">
      <c r="C6" t="s">
        <v>73</v>
      </c>
      <c r="D6" s="18">
        <f>SUM(P33:P41)/1000000</f>
        <v>21.519745620999998</v>
      </c>
      <c r="E6" s="18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90</v>
      </c>
      <c r="C10">
        <v>2016</v>
      </c>
      <c r="D10" s="18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31">
        <v>452569.54700000002</v>
      </c>
    </row>
    <row r="21" spans="2:19" x14ac:dyDescent="0.2">
      <c r="O21">
        <v>1996</v>
      </c>
      <c r="P21">
        <v>828039</v>
      </c>
      <c r="S21" s="31">
        <v>2101507.4470000002</v>
      </c>
    </row>
    <row r="22" spans="2:19" x14ac:dyDescent="0.2">
      <c r="O22">
        <v>1997</v>
      </c>
      <c r="P22">
        <v>519537</v>
      </c>
      <c r="S22" s="31">
        <v>294575.37900000002</v>
      </c>
    </row>
    <row r="23" spans="2:19" x14ac:dyDescent="0.2">
      <c r="B23" t="s">
        <v>90</v>
      </c>
      <c r="C23" t="s">
        <v>91</v>
      </c>
      <c r="O23">
        <v>1998</v>
      </c>
      <c r="P23">
        <v>886352</v>
      </c>
      <c r="S23" s="31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H24"/>
  <sheetViews>
    <sheetView workbookViewId="0">
      <selection activeCell="D3" sqref="D3"/>
    </sheetView>
  </sheetViews>
  <sheetFormatPr defaultRowHeight="12.75" x14ac:dyDescent="0.2"/>
  <sheetData>
    <row r="4" spans="5:8" x14ac:dyDescent="0.2">
      <c r="H4" t="s">
        <v>75</v>
      </c>
    </row>
    <row r="5" spans="5:8" x14ac:dyDescent="0.2">
      <c r="H5" t="s">
        <v>74</v>
      </c>
    </row>
    <row r="6" spans="5:8" x14ac:dyDescent="0.2">
      <c r="E6" s="26"/>
    </row>
    <row r="24" spans="7:7" x14ac:dyDescent="0.2">
      <c r="G24" s="32" t="s">
        <v>76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5"/>
  <sheetViews>
    <sheetView showGridLines="0" workbookViewId="0">
      <selection activeCell="D3" sqref="D3"/>
    </sheetView>
  </sheetViews>
  <sheetFormatPr defaultRowHeight="12.75" x14ac:dyDescent="0.2"/>
  <cols>
    <col min="4" max="4" width="12" customWidth="1"/>
    <col min="6" max="6" width="32.85546875" customWidth="1"/>
    <col min="7" max="7" width="21.42578125" customWidth="1"/>
    <col min="8" max="8" width="20" customWidth="1"/>
  </cols>
  <sheetData>
    <row r="1" spans="3:8" x14ac:dyDescent="0.2">
      <c r="D1" t="s">
        <v>89</v>
      </c>
    </row>
    <row r="2" spans="3:8" x14ac:dyDescent="0.2">
      <c r="D2" t="s">
        <v>98</v>
      </c>
    </row>
    <row r="5" spans="3:8" ht="42.75" x14ac:dyDescent="0.2">
      <c r="C5" s="33"/>
      <c r="D5" s="33" t="s">
        <v>77</v>
      </c>
      <c r="E5" s="33" t="s">
        <v>7</v>
      </c>
      <c r="F5" s="33" t="s">
        <v>9</v>
      </c>
      <c r="G5" s="33" t="s">
        <v>96</v>
      </c>
      <c r="H5" s="33" t="s">
        <v>78</v>
      </c>
    </row>
    <row r="6" spans="3:8" x14ac:dyDescent="0.2">
      <c r="C6">
        <v>1</v>
      </c>
      <c r="D6" s="34" t="s">
        <v>99</v>
      </c>
      <c r="E6" s="34">
        <v>2005</v>
      </c>
      <c r="F6" s="34" t="s">
        <v>79</v>
      </c>
      <c r="G6" s="35">
        <v>140.43614686381696</v>
      </c>
      <c r="H6" s="36">
        <v>0.16651092337755102</v>
      </c>
    </row>
    <row r="7" spans="3:8" x14ac:dyDescent="0.2">
      <c r="C7">
        <v>2</v>
      </c>
      <c r="D7" s="34" t="s">
        <v>99</v>
      </c>
      <c r="E7" s="34">
        <v>2012</v>
      </c>
      <c r="F7" s="34" t="s">
        <v>80</v>
      </c>
      <c r="G7" s="37">
        <v>69.997642534289085</v>
      </c>
      <c r="H7" s="38">
        <v>0.16571381224625073</v>
      </c>
    </row>
    <row r="8" spans="3:8" x14ac:dyDescent="0.2">
      <c r="C8">
        <v>3</v>
      </c>
      <c r="D8" s="34" t="s">
        <v>100</v>
      </c>
      <c r="E8" s="34">
        <v>1993</v>
      </c>
      <c r="F8" s="34" t="s">
        <v>81</v>
      </c>
      <c r="G8" s="35">
        <v>57.240539819354261</v>
      </c>
      <c r="H8" s="36">
        <v>1.2991405476190477E-2</v>
      </c>
    </row>
    <row r="9" spans="3:8" x14ac:dyDescent="0.2">
      <c r="C9">
        <v>4</v>
      </c>
      <c r="D9" s="34" t="s">
        <v>99</v>
      </c>
      <c r="E9" s="34">
        <v>2008</v>
      </c>
      <c r="F9" s="34" t="s">
        <v>82</v>
      </c>
      <c r="G9" s="35">
        <v>15.300172449641035</v>
      </c>
      <c r="H9" s="36">
        <v>0.22473671483333332</v>
      </c>
    </row>
    <row r="10" spans="3:8" x14ac:dyDescent="0.2">
      <c r="C10">
        <v>5</v>
      </c>
      <c r="D10" s="34" t="s">
        <v>100</v>
      </c>
      <c r="E10" s="34">
        <v>2001</v>
      </c>
      <c r="F10" s="34" t="s">
        <v>83</v>
      </c>
      <c r="G10" s="35">
        <v>15.01548798156354</v>
      </c>
      <c r="H10" s="36">
        <v>0.1300003934117647</v>
      </c>
    </row>
    <row r="11" spans="3:8" x14ac:dyDescent="0.2">
      <c r="C11">
        <v>6</v>
      </c>
      <c r="D11" s="34" t="s">
        <v>100</v>
      </c>
      <c r="E11" s="34">
        <v>2008</v>
      </c>
      <c r="F11" s="34" t="s">
        <v>84</v>
      </c>
      <c r="G11" s="35">
        <v>12.750143708034196</v>
      </c>
      <c r="H11" s="36">
        <v>1.44684258E-2</v>
      </c>
    </row>
    <row r="12" spans="3:8" x14ac:dyDescent="0.2">
      <c r="C12">
        <v>7</v>
      </c>
      <c r="D12" s="34" t="s">
        <v>99</v>
      </c>
      <c r="E12" s="34">
        <v>2004</v>
      </c>
      <c r="F12" s="34" t="s">
        <v>85</v>
      </c>
      <c r="G12" s="35">
        <v>11.428500028828037</v>
      </c>
      <c r="H12" s="36">
        <v>0.21564089940938574</v>
      </c>
    </row>
    <row r="13" spans="3:8" x14ac:dyDescent="0.2">
      <c r="C13">
        <v>8</v>
      </c>
      <c r="D13" s="34" t="s">
        <v>100</v>
      </c>
      <c r="E13" s="34">
        <v>2016</v>
      </c>
      <c r="F13" s="34" t="s">
        <v>86</v>
      </c>
      <c r="G13" s="35">
        <v>10</v>
      </c>
      <c r="H13" s="36">
        <v>0.2101507447</v>
      </c>
    </row>
    <row r="14" spans="3:8" x14ac:dyDescent="0.2">
      <c r="C14">
        <v>9</v>
      </c>
      <c r="D14" s="34" t="s">
        <v>100</v>
      </c>
      <c r="E14" s="34">
        <v>1997</v>
      </c>
      <c r="F14" s="34" t="s">
        <v>87</v>
      </c>
      <c r="G14" s="35">
        <v>8.0583257978579876</v>
      </c>
      <c r="H14" s="38">
        <v>4.3270555135135134E-2</v>
      </c>
    </row>
    <row r="15" spans="3:8" x14ac:dyDescent="0.2">
      <c r="C15">
        <v>10</v>
      </c>
      <c r="D15" s="34" t="s">
        <v>100</v>
      </c>
      <c r="E15" s="34">
        <v>1996</v>
      </c>
      <c r="F15" s="34" t="s">
        <v>88</v>
      </c>
      <c r="G15" s="35">
        <v>6.9444360834361731</v>
      </c>
      <c r="H15" s="36">
        <v>1.3233253E-2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4b2c98a5a2fb90051bbd4990e58c2eb9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11655bae5fcd07194096394e36debba1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CCC@e26d958f-e2a1-4888-b01f-79ca340d16d0</_dlc_DocId>
    <TaxCatchAll xmlns="d6b3294d-d0ac-402f-8738-58b01d6ec124">
      <Value>83</Value>
      <Value>26</Value>
      <Value>4</Value>
      <Value>2</Value>
      <Value>1</Value>
    </TaxCatchAll>
    <_dlc_DocIdUrl xmlns="d6b3294d-d0ac-402f-8738-58b01d6ec124">
      <Url>https://shp.swissre.com/teams/erc/_layouts/15/DocIdRedir.aspx?ID=CCC%40e26d958f-e2a1-4888-b01f-79ca340d16d0</Url>
      <Description>CCC@e26d958f-e2a1-4888-b01f-79ca340d16d0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Cat sigma</TermName>
          <TermId xmlns="http://schemas.microsoft.com/office/infopath/2007/PartnerControls">36f1604e-60d1-4a6b-80c6-670785fdf23f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2017</TermName>
          <TermId xmlns="http://schemas.microsoft.com/office/infopath/2007/PartnerControls">1230a9c8-d5a7-4396-a12e-cf281ff83f17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1</Number>
  </documentManagement>
</p:properties>
</file>

<file path=customXml/itemProps1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74C994C-85C0-4645-B53D-84E7F1003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855D4A4-BEFF-4131-9E12-BD873D7AFB26}">
  <ds:schemaRefs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d6b3294d-d0ac-402f-8738-58b01d6ec124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48a815f4-3858-4620-8a98-10ba965b75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Fig 4_Ins vs Unins</vt:lpstr>
      <vt:lpstr>Fig4_Insured vs Uninsured losse</vt:lpstr>
      <vt:lpstr>Fig 5</vt:lpstr>
      <vt:lpstr>Fig 6</vt:lpstr>
      <vt:lpstr>Table 4</vt:lpstr>
      <vt:lpstr>Fig 7</vt:lpstr>
      <vt:lpstr>Fig 8</vt:lpstr>
      <vt:lpstr>Table 5</vt:lpstr>
      <vt:lpstr>'Fig 4_Ins vs Unins'!Print_Area</vt:lpstr>
      <vt:lpstr>'Fig 4_Ins vs Unins'!Query_from_MS_Access_Database</vt:lpstr>
      <vt:lpstr>'Fig 4_Ins vs Unins'!Query_from_MS_Access_Database_1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2016-02-29T14:57:16Z</cp:lastPrinted>
  <dcterms:created xsi:type="dcterms:W3CDTF">1999-02-12T09:13:11Z</dcterms:created>
  <dcterms:modified xsi:type="dcterms:W3CDTF">2018-08-02T09:11:59Z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e26d958f-e2a1-4888-b01f-79ca340d16d0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26;#2017|1230a9c8-d5a7-4396-a12e-cf281ff83f17</vt:lpwstr>
  </property>
  <property fmtid="{D5CDD505-2E9C-101B-9397-08002B2CF9AE}" pid="11" name="Project_n">
    <vt:lpwstr>83;#Cat sigma|36f1604e-60d1-4a6b-80c6-670785fdf23f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</Properties>
</file>